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92.168.1.31\Finypr\Exchange\!Ярополова Евгения Юрьевна\Муниципальные программы\Эффект упр мун финансами\2025\внесение изменений\"/>
    </mc:Choice>
  </mc:AlternateContent>
  <bookViews>
    <workbookView xWindow="0" yWindow="0" windowWidth="14325" windowHeight="10830" tabRatio="813" firstSheet="4" activeTab="4"/>
  </bookViews>
  <sheets>
    <sheet name="Паспорт" sheetId="1" state="hidden" r:id="rId1"/>
    <sheet name="Индикаторы 1" sheetId="11" state="hidden" r:id="rId2"/>
    <sheet name="Информация 2" sheetId="9" state="hidden" r:id="rId3"/>
    <sheet name="НПА 3" sheetId="10" state="hidden" r:id="rId4"/>
    <sheet name="Финансовое обеспечение 4" sheetId="7" r:id="rId5"/>
    <sheet name="Оценка расходов 5" sheetId="8" r:id="rId6"/>
  </sheets>
  <externalReferences>
    <externalReference r:id="rId7"/>
    <externalReference r:id="rId8"/>
  </externalReferences>
  <definedNames>
    <definedName name="_xlnm.Print_Area" localSheetId="1">'Индикаторы 1'!$A$1:$M$52</definedName>
    <definedName name="_xlnm.Print_Area" localSheetId="5">'Оценка расходов 5'!$B$1:$M$28</definedName>
    <definedName name="_xlnm.Print_Area" localSheetId="0">Паспорт!$A$1:$E$201</definedName>
    <definedName name="_xlnm.Print_Area" localSheetId="4">'Финансовое обеспечение 4'!$A$1:$O$51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8" l="1"/>
  <c r="F25" i="8"/>
  <c r="G21" i="8"/>
  <c r="F21" i="8"/>
  <c r="G17" i="8"/>
  <c r="F17" i="8"/>
  <c r="G16" i="8"/>
  <c r="F16" i="8"/>
  <c r="G15" i="8"/>
  <c r="F15" i="8"/>
  <c r="G14" i="8"/>
  <c r="G13" i="8" s="1"/>
  <c r="F14" i="8"/>
  <c r="F13" i="8" s="1"/>
  <c r="H33" i="7"/>
  <c r="H32" i="7"/>
  <c r="H31" i="7" s="1"/>
  <c r="H20" i="7"/>
  <c r="H19" i="7" s="1"/>
  <c r="H16" i="7"/>
  <c r="H15" i="7" s="1"/>
  <c r="I33" i="7"/>
  <c r="I31" i="7" s="1"/>
  <c r="I14" i="7" s="1"/>
  <c r="I13" i="7" s="1"/>
  <c r="I32" i="7"/>
  <c r="I20" i="7"/>
  <c r="I19" i="7"/>
  <c r="I16" i="7"/>
  <c r="I15" i="7"/>
  <c r="H14" i="7" l="1"/>
  <c r="H13" i="7" s="1"/>
  <c r="B48" i="11" l="1"/>
  <c r="B41" i="11"/>
  <c r="B34" i="11"/>
  <c r="B26" i="11"/>
  <c r="B17" i="11"/>
  <c r="B10" i="11"/>
  <c r="J20" i="7" l="1"/>
  <c r="K20" i="7"/>
  <c r="L20" i="7"/>
  <c r="M20" i="7"/>
  <c r="N20" i="7"/>
  <c r="O20" i="7"/>
  <c r="E137" i="1" l="1"/>
  <c r="E138" i="1"/>
  <c r="E139" i="1"/>
  <c r="E140" i="1"/>
  <c r="E141" i="1"/>
  <c r="E142" i="1"/>
  <c r="E143" i="1"/>
  <c r="E136" i="1"/>
  <c r="D136" i="1"/>
  <c r="J32" i="7"/>
  <c r="K32" i="7"/>
  <c r="L32" i="7"/>
  <c r="M32" i="7"/>
  <c r="N32" i="7"/>
  <c r="O32" i="7"/>
  <c r="C136" i="1" l="1"/>
  <c r="J16" i="7"/>
  <c r="K16" i="7"/>
  <c r="L16" i="7"/>
  <c r="M16" i="7"/>
  <c r="N16" i="7"/>
  <c r="O16" i="7"/>
  <c r="D76" i="1" l="1"/>
  <c r="E82" i="1" l="1"/>
  <c r="E81" i="1"/>
  <c r="E80" i="1"/>
  <c r="E79" i="1"/>
  <c r="E78" i="1"/>
  <c r="E77" i="1"/>
  <c r="E76" i="1"/>
  <c r="C76" i="1" s="1"/>
  <c r="E75" i="1"/>
  <c r="D82" i="1"/>
  <c r="D81" i="1"/>
  <c r="D80" i="1"/>
  <c r="D79" i="1"/>
  <c r="D78" i="1"/>
  <c r="D77" i="1"/>
  <c r="D75" i="1"/>
  <c r="E111" i="1"/>
  <c r="E110" i="1"/>
  <c r="E109" i="1"/>
  <c r="E108" i="1"/>
  <c r="E107" i="1"/>
  <c r="E106" i="1"/>
  <c r="E105" i="1"/>
  <c r="E104" i="1"/>
  <c r="D111" i="1"/>
  <c r="D110" i="1"/>
  <c r="D109" i="1"/>
  <c r="D108" i="1"/>
  <c r="D107" i="1"/>
  <c r="D106" i="1"/>
  <c r="D105" i="1"/>
  <c r="D104" i="1"/>
  <c r="D143" i="1"/>
  <c r="D142" i="1"/>
  <c r="D141" i="1"/>
  <c r="D140" i="1"/>
  <c r="D139" i="1"/>
  <c r="D138" i="1"/>
  <c r="D137" i="1"/>
  <c r="D47" i="1" l="1"/>
  <c r="E47" i="1"/>
  <c r="D43" i="1"/>
  <c r="E43" i="1"/>
  <c r="D41" i="1"/>
  <c r="D45" i="1"/>
  <c r="E41" i="1"/>
  <c r="E45" i="1"/>
  <c r="D40" i="1"/>
  <c r="D44" i="1"/>
  <c r="E40" i="1"/>
  <c r="E44" i="1"/>
  <c r="D42" i="1"/>
  <c r="D46" i="1"/>
  <c r="E42" i="1"/>
  <c r="E46" i="1"/>
  <c r="E144" i="1"/>
  <c r="D144" i="1"/>
  <c r="C143" i="1"/>
  <c r="C142" i="1"/>
  <c r="C141" i="1"/>
  <c r="C140" i="1"/>
  <c r="C139" i="1"/>
  <c r="C138" i="1"/>
  <c r="C137" i="1"/>
  <c r="E199" i="1"/>
  <c r="D199" i="1"/>
  <c r="C198" i="1"/>
  <c r="C197" i="1"/>
  <c r="C196" i="1"/>
  <c r="C195" i="1"/>
  <c r="C194" i="1"/>
  <c r="C193" i="1"/>
  <c r="C192" i="1"/>
  <c r="C191" i="1"/>
  <c r="E173" i="1"/>
  <c r="D173" i="1"/>
  <c r="C172" i="1"/>
  <c r="C171" i="1"/>
  <c r="C170" i="1"/>
  <c r="C169" i="1"/>
  <c r="C168" i="1"/>
  <c r="C167" i="1"/>
  <c r="C166" i="1"/>
  <c r="C165" i="1"/>
  <c r="E112" i="1"/>
  <c r="D112" i="1"/>
  <c r="C111" i="1"/>
  <c r="C110" i="1"/>
  <c r="C109" i="1"/>
  <c r="C108" i="1"/>
  <c r="C107" i="1"/>
  <c r="C106" i="1"/>
  <c r="C105" i="1"/>
  <c r="C104" i="1"/>
  <c r="E83" i="1"/>
  <c r="D83" i="1"/>
  <c r="C82" i="1"/>
  <c r="C81" i="1"/>
  <c r="C80" i="1"/>
  <c r="C79" i="1"/>
  <c r="C78" i="1"/>
  <c r="C77" i="1"/>
  <c r="C75" i="1"/>
  <c r="C43" i="1" l="1"/>
  <c r="C41" i="1"/>
  <c r="C44" i="1"/>
  <c r="D48" i="1"/>
  <c r="C47" i="1"/>
  <c r="C40" i="1"/>
  <c r="C46" i="1"/>
  <c r="E48" i="1"/>
  <c r="C45" i="1"/>
  <c r="C42" i="1"/>
  <c r="C173" i="1"/>
  <c r="C199" i="1"/>
  <c r="C144" i="1"/>
  <c r="C112" i="1"/>
  <c r="C83" i="1"/>
  <c r="C48" i="1" l="1"/>
  <c r="H25" i="8"/>
  <c r="I25" i="8"/>
  <c r="J25" i="8"/>
  <c r="K25" i="8"/>
  <c r="L25" i="8"/>
  <c r="M25" i="8"/>
  <c r="H14" i="8"/>
  <c r="I14" i="8"/>
  <c r="J14" i="8"/>
  <c r="K14" i="8"/>
  <c r="L14" i="8"/>
  <c r="M14" i="8"/>
  <c r="H16" i="8"/>
  <c r="I16" i="8"/>
  <c r="J16" i="8"/>
  <c r="K16" i="8"/>
  <c r="L16" i="8"/>
  <c r="M16" i="8"/>
  <c r="H21" i="8"/>
  <c r="I21" i="8"/>
  <c r="J21" i="8"/>
  <c r="K21" i="8"/>
  <c r="L21" i="8"/>
  <c r="M21" i="8"/>
  <c r="H17" i="8"/>
  <c r="I17" i="8"/>
  <c r="J17" i="8"/>
  <c r="K17" i="8"/>
  <c r="L17" i="8"/>
  <c r="M17" i="8"/>
  <c r="J19" i="7" l="1"/>
  <c r="K19" i="7"/>
  <c r="L19" i="7"/>
  <c r="M19" i="7"/>
  <c r="N19" i="7"/>
  <c r="O19" i="7"/>
  <c r="J15" i="7"/>
  <c r="K15" i="7"/>
  <c r="L15" i="7"/>
  <c r="M15" i="7"/>
  <c r="N15" i="7"/>
  <c r="O15" i="7"/>
  <c r="J33" i="7"/>
  <c r="K33" i="7"/>
  <c r="K31" i="7" s="1"/>
  <c r="L33" i="7"/>
  <c r="L31" i="7" s="1"/>
  <c r="M33" i="7"/>
  <c r="N33" i="7"/>
  <c r="O33" i="7"/>
  <c r="O31" i="7" s="1"/>
  <c r="M31" i="7"/>
  <c r="N31" i="7"/>
  <c r="J31" i="7" l="1"/>
  <c r="L14" i="7"/>
  <c r="L13" i="7" s="1"/>
  <c r="M14" i="7"/>
  <c r="M13" i="7" s="1"/>
  <c r="N14" i="7"/>
  <c r="N13" i="7" s="1"/>
  <c r="K14" i="7" l="1"/>
  <c r="K13" i="7" s="1"/>
  <c r="O14" i="7"/>
  <c r="O13" i="7" s="1"/>
  <c r="J14" i="7" l="1"/>
  <c r="J13" i="7" s="1"/>
  <c r="M15" i="8" l="1"/>
  <c r="M13" i="8" l="1"/>
  <c r="L15" i="8" l="1"/>
  <c r="L13" i="8" l="1"/>
  <c r="K15" i="8" l="1"/>
  <c r="J15" i="8"/>
  <c r="J13" i="8" l="1"/>
  <c r="K13" i="8"/>
  <c r="H15" i="8" l="1"/>
  <c r="I15" i="8"/>
  <c r="H13" i="8" l="1"/>
  <c r="I13" i="8"/>
  <c r="B13" i="7"/>
</calcChain>
</file>

<file path=xl/sharedStrings.xml><?xml version="1.0" encoding="utf-8"?>
<sst xmlns="http://schemas.openxmlformats.org/spreadsheetml/2006/main" count="1045" uniqueCount="449">
  <si>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</si>
  <si>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</si>
  <si>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</si>
  <si>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</si>
  <si>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</si>
  <si>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</si>
  <si>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</si>
  <si>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</si>
  <si>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</si>
  <si>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</si>
  <si>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>Год</t>
  </si>
  <si>
    <t>Всего,</t>
  </si>
  <si>
    <t>тыс. рублей</t>
  </si>
  <si>
    <t>Итого</t>
  </si>
  <si>
    <t>В том числе</t>
  </si>
  <si>
    <t>Ожидаемые конечные результаты муниципальной программы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</si>
  <si>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</si>
  <si>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</si>
  <si>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</si>
  <si>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</si>
  <si>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</si>
  <si>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</si>
  <si>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</si>
  <si>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</si>
  <si>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отсутствуют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</si>
  <si>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</si>
  <si>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</si>
  <si>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</si>
  <si>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</si>
  <si>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</si>
  <si>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</si>
  <si>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</si>
  <si>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Составление и качественное ведение сводной бюджетной росписи бюджета Прионежского муниципального района.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</si>
  <si>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</si>
  <si>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</si>
  <si>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Муниципальное учреждение "Централизованная бухгалтерия № 1"</t>
  </si>
  <si>
    <t>14 01</t>
  </si>
  <si>
    <t>01 06</t>
  </si>
  <si>
    <t>01 13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</si>
  <si>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</si>
  <si>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</si>
  <si>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</si>
  <si>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</si>
  <si>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Муниципальная программа</t>
  </si>
  <si>
    <t>Приложение 1</t>
  </si>
  <si>
    <t>к муниципальной программе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</si>
  <si>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</si>
  <si>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</si>
  <si>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</si>
  <si>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</si>
  <si>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</si>
  <si>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Приложение 2</t>
  </si>
  <si>
    <t>Ответственный исполнитель и соисполнители</t>
  </si>
  <si>
    <t>Приложение 4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</si>
  <si>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</si>
  <si>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</si>
  <si>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</si>
  <si>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</si>
  <si>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</si>
  <si>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</si>
  <si>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</si>
  <si>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</si>
  <si>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</si>
  <si>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13 01</t>
  </si>
  <si>
    <t>"Создание условий для повышения результативности бюджетных расходов"</t>
  </si>
  <si>
    <t>подпрограмма 2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</si>
  <si>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</si>
  <si>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</si>
  <si>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</si>
  <si>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</si>
  <si>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</si>
  <si>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Приложение 5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</si>
  <si>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</si>
  <si>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</si>
  <si>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</si>
  <si>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</si>
  <si>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>015</t>
  </si>
  <si>
    <t>бюджет Прионежского муниципального района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</si>
  <si>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</si>
  <si>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2023 год</t>
  </si>
  <si>
    <t>2024 год</t>
  </si>
  <si>
    <t>2025 год</t>
  </si>
  <si>
    <t>2026 год</t>
  </si>
  <si>
    <t>2027 год</t>
  </si>
  <si>
    <t>Отделы Администрации Прионежского муниципального района, муниципальные учреждения, подведомственные Администрации Прионежского муниципального района</t>
  </si>
  <si>
    <t>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</si>
  <si>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района.</t>
  </si>
  <si>
    <t>1. Динамика налоговых и неналоговых доходов консолидированного бюджета Прионежского муниципального районак уровню предыдущего года, %.</t>
  </si>
  <si>
    <t>2. Проведение системного анализа в области доходов бюджета Прионежского муниципального района</t>
  </si>
  <si>
    <t>1. Повышение собираемости доходов в консолидированный бюджет Прионежского муниципального района.</t>
  </si>
  <si>
    <t>3. Утвержденный План мероприятий по увеличению доходов бюджета Прионежского муниципального района, да/нет.</t>
  </si>
  <si>
    <t>подпрограмма 4 "Повышение эффективности реализации политики в сфере доходов"</t>
  </si>
  <si>
    <t>6. Осуществление мониторинга поступления налоговых доходов бюджета Прионежского муниципального района от организаций по основным видам экономической деятельности, да/нет</t>
  </si>
  <si>
    <t>1. Динамика поступления налоговых и неналоговых доходов консолидированного бюджета Прионежского муниципального района, не менее 5 процентов ежегодно</t>
  </si>
  <si>
    <t>подпрограмма 1 "Управление муниципальным долгом Прионежского муниципального района"</t>
  </si>
  <si>
    <t>эффективное управление муниципальным долгом Прионежского муниципального района</t>
  </si>
  <si>
    <t>1. Формирование оптимального объема муниципального долга.</t>
  </si>
  <si>
    <t>2. Совершенствование механизмов управления муниципальным долгом Прионежского муниципального района</t>
  </si>
  <si>
    <t>1.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</si>
  <si>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содействие эффективному управлению муниципальными финансами, повышению устойчивости местных бюджетов</t>
  </si>
  <si>
    <t>1. Развитие системы межбюджетных отношений в Прионежском муниципальном районе.</t>
  </si>
  <si>
    <t>2. Содействие повышению качества управления муниципальными финансами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</si>
  <si>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</si>
  <si>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 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период, да/нет.</t>
  </si>
  <si>
    <t>3.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</si>
  <si>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4.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</si>
  <si>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5.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</si>
  <si>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6.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</si>
  <si>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7.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50%, единиц.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</si>
  <si>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</si>
  <si>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обеспечение формирования и исполнения бюджета Прионежского муниципального района и составление бюджетной отчетности</t>
  </si>
  <si>
    <t>4. Формирование и ведение общедоступных информационных ресурсов в сфере исполнения бюджета Прионежского муниципального района</t>
  </si>
  <si>
    <t>3. Реализация Программы оздоровления муниципальных финансов Прионежского муниципального района.</t>
  </si>
  <si>
    <t>8.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</si>
  <si>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7.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</si>
  <si>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1. Эффективность и прозрачность системы формирования и исполнения бюджета Прионежского муниципального района.</t>
  </si>
  <si>
    <t>2. Бюджетный эффект от реализации Программы оздоровления муниципальных финансов Прионежского муниципального района, не менее 95% ежегодно</t>
  </si>
  <si>
    <t>подпрограмма 1 "Управление муниципальным долгом Прионежского муниципального района";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</si>
  <si>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финансами";</t>
  </si>
  <si>
    <t>подпрограмма 3 "Организация формирования и исполнения бюджета Прионежского муниципального района и составление бюджетной отчетности";</t>
  </si>
  <si>
    <t>подпрограмма 4 "Повышение эффективности реализации политики в сфере доходов";</t>
  </si>
  <si>
    <t>повышение качества управления муниципальными финансами</t>
  </si>
  <si>
    <t>1. Эффективное управление муниципальным долгом Прионежского муниципального района.</t>
  </si>
  <si>
    <t>2. Содействие эффективному управлению муниципальными финансами, повышению устойчивости местных бюджетов.</t>
  </si>
  <si>
    <t>3. Обеспечение формирования и исполнения бюджета Прионежского муниципального района и составление бюджетной отчетности.</t>
  </si>
  <si>
    <t>4. Проведение эффективной политики в области доходов бюджета Прионежского муниципального района.</t>
  </si>
  <si>
    <t>5.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</si>
  <si>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проведение эффективной политики в области доходов бюджета Прионежского муниципального района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</si>
  <si>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</t>
  </si>
  <si>
    <t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%.</t>
  </si>
  <si>
    <t>2. Обеспеченность текущих расходных полномочий собственными доходными источниками, %.</t>
  </si>
  <si>
    <t>4. Качество управления муниципальными финансами, степень качества.</t>
  </si>
  <si>
    <t>5. Динамика налоговых и неналоговых доходов консолидированного бюджета Прионежского муниципального района, % к уровню предыдущего года.</t>
  </si>
  <si>
    <t>3. Стабильная и предсказуемая политика в сфере доходов, обеспечивающая поступление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5 процентов ежегодно.</t>
  </si>
  <si>
    <t>6. Эффективное функционирование системы предупреждения нарушений бюджетного законодательства и законодательства в сфере закупок товаров, работ, услуг для обеспечения муниципальных нужд и сокращения неэффективных расходов</t>
  </si>
  <si>
    <t>2028 год</t>
  </si>
  <si>
    <t>2029 год</t>
  </si>
  <si>
    <t>2030 год</t>
  </si>
  <si>
    <t>1130010700</t>
  </si>
  <si>
    <t>121</t>
  </si>
  <si>
    <t>122</t>
  </si>
  <si>
    <t>129</t>
  </si>
  <si>
    <t>244</t>
  </si>
  <si>
    <t>1130070660</t>
  </si>
  <si>
    <t>831</t>
  </si>
  <si>
    <t>1130070670</t>
  </si>
  <si>
    <t>1130074510</t>
  </si>
  <si>
    <t>111</t>
  </si>
  <si>
    <t>112</t>
  </si>
  <si>
    <t>119</t>
  </si>
  <si>
    <t>851</t>
  </si>
  <si>
    <t>Муниципальное учреждение "Централизованная бюхгалтерия № 1"</t>
  </si>
  <si>
    <t>"Организация формирования и исполнения бюджета Прионежского муниципального района и составление бюджетной отчетности"</t>
  </si>
  <si>
    <t>"Управление муниципальным долгом Прионежского муниципального района"</t>
  </si>
  <si>
    <t>"Содействие сбалансированному и устойчивому исполнению местных бюджетов, повышение качества управления муниципальными финансами"</t>
  </si>
  <si>
    <t>Расходы (тыс.руб.), годы</t>
  </si>
  <si>
    <t>Муниципальная программа "Эффективное управление муниципальными  финансами в Прионежском муниципальном районе"</t>
  </si>
  <si>
    <t>Оценка расходов (тыс. руб.), годы</t>
  </si>
  <si>
    <t xml:space="preserve">средства иных организаций    </t>
  </si>
  <si>
    <t>1. Своевременное формирование и утверждение проекта бюджета Прионежского муниципального района на очередной финансовый год и плановый период, да/нет.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</si>
  <si>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</si>
  <si>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</si>
  <si>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</si>
  <si>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Достижение бюджетного эффекта реализации Программы оздоровления муниципальных финансов Прионежского муниципального района, %.</t>
  </si>
  <si>
    <t>6.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№ 8-ФЗ "Об обеспечении доступа к информации о деятельности государственных органов и органов местного самоуправления", да/нет</t>
  </si>
  <si>
    <t>3. Снижение дифференциации уровня бюджетной обеспеченности наиболее и наименее обеспеченных муниципальных образований Прионежского муниципального района после выравнивания к 2030 году до 1,16 раза</t>
  </si>
  <si>
    <t>4. Увеличение объемов устраненных нарушений, выявленных в ходе контрольных мероприятий, %</t>
  </si>
  <si>
    <t>2.  Результативность проверок при осуществлении контроля в сфере закупок товаров, работ, услуг для обеспечения муниципальных нужд Прионежского муниципального района в 2030 году составит 99%</t>
  </si>
  <si>
    <t>2.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</si>
  <si>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</si>
  <si>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Результативность контрольных мероприятий при осуществлении внутреннего муниципального финансового контроля в 2030 году составит 85%.</t>
  </si>
  <si>
    <t>Финансовое обеспечение и прогнозная (справочная) оценка расходов бюджета Прионежского муниципального района с учетом средств федерального бюджета, бюджета Республики Карелия, расходов за счет средств иных организаций на реализацию целей муниципальной программы Прионежского муниципального района</t>
  </si>
  <si>
    <t>Ожидаемые конечные результаты подпрограммы</t>
  </si>
  <si>
    <t>1. Отсутствие просроченной кредиторской задолженности по заработной плате, начислениям, коммунальным услугам консолидированного бюджета Прионежского муниципального района, 0 тыс.руб.</t>
  </si>
  <si>
    <t>2. Создание устойчивых предпосылок и стимулов к повышению эффективности расходов местных бюджетов и совершенствование структуры, порядка и механизмов предоставления межбюджетных трансфертов.</t>
  </si>
  <si>
    <t>2. Формирование не менее 95 процентов бюджетных ассигнований бюджета Прионежского муниципального района в рамках программно-целевого планирования, контроля и последующей оценки эффективности их использования.</t>
  </si>
  <si>
    <t>Прионежского муниципального района</t>
  </si>
  <si>
    <t>УТВЕРЖДЕНА</t>
  </si>
  <si>
    <t>постановлением Администрации</t>
  </si>
  <si>
    <t>МУНИЦИПАЛЬНАЯ ПРОГРАММА</t>
  </si>
  <si>
    <t xml:space="preserve">«ЭФФЕКТИВНОЕ УПРАВЛЕНИЕ МУНИЦИПАЛЬНЫМИ </t>
  </si>
  <si>
    <t>ФИНАНСАМИ В ПРИОНЕЖСКОМ МУНИЦИПАЛЬНОМ РАЙОНЕ»</t>
  </si>
  <si>
    <t>без выделения этапов и сроков</t>
  </si>
  <si>
    <t>Соисполнители подпрограммы</t>
  </si>
  <si>
    <t>Этапы и сроки реализации подпрограммы</t>
  </si>
  <si>
    <t>от «22» февраля 2023 года № 149</t>
  </si>
  <si>
    <t>14 03</t>
  </si>
  <si>
    <t>853</t>
  </si>
  <si>
    <t>к постановлению Администрации Прионежского</t>
  </si>
  <si>
    <t>0801</t>
  </si>
  <si>
    <t>1130044530</t>
  </si>
  <si>
    <t>622</t>
  </si>
  <si>
    <t>1403</t>
  </si>
  <si>
    <t>540</t>
  </si>
  <si>
    <t>0103</t>
  </si>
  <si>
    <t>0104</t>
  </si>
  <si>
    <t>0106</t>
  </si>
  <si>
    <t>Сведения о показателях (индикаторах) муниципальной программы подпрограмм муниципальной программы и их значениях</t>
  </si>
  <si>
    <t>N п\п</t>
  </si>
  <si>
    <t>Наименование цели (задачи)</t>
  </si>
  <si>
    <t>Показатель (индикатор) (наименование)</t>
  </si>
  <si>
    <t>Единица измерения</t>
  </si>
  <si>
    <t>Значения показателей</t>
  </si>
  <si>
    <t>Отношение значения показателя последнего года реализации программы к отчетному</t>
  </si>
  <si>
    <t xml:space="preserve"> </t>
  </si>
  <si>
    <t>1.0.0.0.</t>
  </si>
  <si>
    <t>1.0.1.0.</t>
  </si>
  <si>
    <t>Цель. Повышение качества управления муниципальными финансами</t>
  </si>
  <si>
    <t xml:space="preserve">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 </t>
  </si>
  <si>
    <t>процентов</t>
  </si>
  <si>
    <t>не менее 95</t>
  </si>
  <si>
    <t>X</t>
  </si>
  <si>
    <t>1.0.1.1.</t>
  </si>
  <si>
    <t>Задача. Эффективное управление муниципальным долгом Прионежского муниципального района</t>
  </si>
  <si>
    <t>обеспеченность текущих расходных полномочий собственными доходными источниками</t>
  </si>
  <si>
    <t>не менее 88</t>
  </si>
  <si>
    <t>1.0.1.2.</t>
  </si>
  <si>
    <t>Задача. Содействие эффективному управлению муниципальными финансами, повышению устойчивости местных бюджетов</t>
  </si>
  <si>
    <t>соотношение просроченной кредиторской задолженности к объему расходов бюджета Прионежского муниципального района</t>
  </si>
  <si>
    <t>не более 3</t>
  </si>
  <si>
    <t>1.0.1.3.</t>
  </si>
  <si>
    <t>Задача. Обеспечение формирования и исполнения бюджета Прионежского муниципального района и составление бюджетной отчетности</t>
  </si>
  <si>
    <t>качество управления муниципальными финансами, степень качества</t>
  </si>
  <si>
    <t>степень качества</t>
  </si>
  <si>
    <t>высокая или надлежащая</t>
  </si>
  <si>
    <t>1.0.1.4.</t>
  </si>
  <si>
    <t>Задача. Проведение эффективной политики в области доходов бюджета Прионежского муниципального района</t>
  </si>
  <si>
    <t>динамика налоговых и неналоговых доходов консолидированного бюджета Прионежского муниципального района</t>
  </si>
  <si>
    <t>процентов к уровню предыдущего года</t>
  </si>
  <si>
    <t>не менее 105</t>
  </si>
  <si>
    <t>1.0.1.5.</t>
  </si>
  <si>
    <t>Задача.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</si>
  <si>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</t>
  </si>
  <si>
    <t>не менее 10</t>
  </si>
  <si>
    <t>1.1.0.0.</t>
  </si>
  <si>
    <t>1.1.1.0.</t>
  </si>
  <si>
    <t>Цель. Эффективное управление муниципальным долгом Прионежского муниципального района</t>
  </si>
  <si>
    <t>1.1.1.1.</t>
  </si>
  <si>
    <t>Задача. Формирование оптимального объема муниципального долга</t>
  </si>
  <si>
    <t>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</t>
  </si>
  <si>
    <t>да/нет</t>
  </si>
  <si>
    <t>да</t>
  </si>
  <si>
    <t>1.1.1.2.</t>
  </si>
  <si>
    <t>Задача. Совершенствование механизмов управления муниципальным долгом Прионежского муниципального района</t>
  </si>
  <si>
    <t>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</t>
  </si>
  <si>
    <t>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</t>
  </si>
  <si>
    <t>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</t>
  </si>
  <si>
    <t>не более 5</t>
  </si>
  <si>
    <t>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</t>
  </si>
  <si>
    <t>не более 100</t>
  </si>
  <si>
    <t>объем просроченной задолженности по уплате процентных платежей по долговым обязательствам Прионежского муниципального района</t>
  </si>
  <si>
    <t>рублей</t>
  </si>
  <si>
    <t>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</t>
  </si>
  <si>
    <t>единиц</t>
  </si>
  <si>
    <t>1.2.0.0.</t>
  </si>
  <si>
    <t>1.2.1.0.</t>
  </si>
  <si>
    <t>Цель. Содействие эффективному управлению муниципальными финансами, повышению устойчивости местных бюджетов</t>
  </si>
  <si>
    <t>1.2.1.1.</t>
  </si>
  <si>
    <t>Задача. Развитие системы межбюджетных отношений в Прионежском муниципальном районе</t>
  </si>
  <si>
    <t>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</t>
  </si>
  <si>
    <t>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</t>
  </si>
  <si>
    <t>не менее 15</t>
  </si>
  <si>
    <t>1.2.1.2.</t>
  </si>
  <si>
    <t>Задача. Содействие повышению качества управления муниципальными финансами</t>
  </si>
  <si>
    <t>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</t>
  </si>
  <si>
    <t>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</t>
  </si>
  <si>
    <t>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</t>
  </si>
  <si>
    <t>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</t>
  </si>
  <si>
    <t>1.3.0.0.</t>
  </si>
  <si>
    <t>1.3.1.0.</t>
  </si>
  <si>
    <t>Цель. Обеспечение формирования и исполнения бюджета Прионежского муниципального района и составление бюджетной отчетности</t>
  </si>
  <si>
    <t>своевременное формирование и утверждение проекта бюджета Прионежского муниципального района на очередной финансовый год и плановый период</t>
  </si>
  <si>
    <t>1.3.1.1.</t>
  </si>
  <si>
    <t>Задача. Составление и качественное ведение сводной бюджетной росписи бюджета Прионежского муниципального района</t>
  </si>
  <si>
    <t>своевременное утверждение сводной бюджетной росписи бюджета Прионежского муниципального района</t>
  </si>
  <si>
    <t>суток</t>
  </si>
  <si>
    <t>1.3.1.2.</t>
  </si>
  <si>
    <t>Задача.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</t>
  </si>
  <si>
    <t>формирование и предоставление месячных, квартальных, годовых отчетов об исполнении бюджета Прионежского муниципального района</t>
  </si>
  <si>
    <t>формирование и предоставление месячных, квартальных, годовых отчетов об исполнении консолидированного бюджета Прионежского муниципального района</t>
  </si>
  <si>
    <t>1.3.1.3.</t>
  </si>
  <si>
    <t>Задача. Реализация Программы оздоровления муниципальных финансов Прионежского муниципального района</t>
  </si>
  <si>
    <t>достижение бюджетного эффекта реализации Программы оздоровления муниципальных финансов Прионежского муниципального района</t>
  </si>
  <si>
    <t>1.3.1.4.</t>
  </si>
  <si>
    <t>Задача. Формирование и ведение общедоступных информационных ресурсов в сфере исполнения бюджета Прионежского муниципального района</t>
  </si>
  <si>
    <t>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N 8-ФЗ "Об обеспечении доступа к информации о деятельности государственных органов и органов местного самоуправления"</t>
  </si>
  <si>
    <t>1.4.0.0.</t>
  </si>
  <si>
    <t>1.4.1.0.</t>
  </si>
  <si>
    <t>Цель. Проведение эффективной политики в области доходов бюджета Прионежского муниципального района</t>
  </si>
  <si>
    <t>1.4.1.1.</t>
  </si>
  <si>
    <t>Задача. Повышение собираемости доходов в консолидированный бюджет Прионежского муниципального района</t>
  </si>
  <si>
    <t>количество заседаний Комиссии по мобилизации дополнительных налоговых и неналоговых доходов в бюджет Прионежского муниципального района</t>
  </si>
  <si>
    <t>не менее 11</t>
  </si>
  <si>
    <t>утвержденный План мероприятий по увеличению доходов бюджета Прионежского муниципального района</t>
  </si>
  <si>
    <t>объем налоговых и неналоговых доходов бюджета Прионежского муниципального района</t>
  </si>
  <si>
    <t>миллионов рублей</t>
  </si>
  <si>
    <t>1.4.1.2.</t>
  </si>
  <si>
    <t>Задача. Проведение системного анализа в области доходов бюджета Прионежского муниципального района</t>
  </si>
  <si>
    <t>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</t>
  </si>
  <si>
    <t>осуществление мониторинга поступления налоговых доходов бюджета Прионежского муниципального района организаций по основным видам экономической деятельности</t>
  </si>
  <si>
    <t>1.5.0.0.</t>
  </si>
  <si>
    <t>1.5.1.0.</t>
  </si>
  <si>
    <t>Цель.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</si>
  <si>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1.5.1.1.</t>
  </si>
  <si>
    <t>Задача.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</si>
  <si>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</t>
  </si>
  <si>
    <t>1.5.1.2.</t>
  </si>
  <si>
    <t>Задача.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</si>
  <si>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выполнение утвержденного плана внутреннего муниципального финансового контроля по проведению контрольных мероприятий</t>
  </si>
  <si>
    <t>соотношение объемов устраненных нарушений, выявленных в ходе контрольных мероприятий, к общему объему нарушений, выявленных в ходе контрольных мероприятий</t>
  </si>
  <si>
    <t>Информация об основных мероприятиях (мероприятиях), подпрограммах муниципальной программы</t>
  </si>
  <si>
    <t>N п/п</t>
  </si>
  <si>
    <t>Ответственный исполнитель</t>
  </si>
  <si>
    <t>Срок (годы)</t>
  </si>
  <si>
    <t>Ожидаемый непосредственный результат (краткое описание и его значение)</t>
  </si>
  <si>
    <t>Последствия нереализации муниципальной программы, подпрограммы муниципальной программы, основных мероприятий</t>
  </si>
  <si>
    <t>Связь с показателями результатов муниципальной программы (подпрограммы) - N показателя</t>
  </si>
  <si>
    <t>начала реализации</t>
  </si>
  <si>
    <t>окончания реализации</t>
  </si>
  <si>
    <t>Муниципальная программа "Эффективное управление муниципальными финансами в Прионежском муниципальном районе"</t>
  </si>
  <si>
    <t>Подпрограмма 1 "Управление муниципальным долгои Прионежского муниципального района"</t>
  </si>
  <si>
    <t>Мероприятие. Составление проекта бюджета на очередной финансовый год и плановый период</t>
  </si>
  <si>
    <t>нарушение бюджетного законодательства</t>
  </si>
  <si>
    <t>1.1.2.0.</t>
  </si>
  <si>
    <t>1.1.2.1.</t>
  </si>
  <si>
    <t>Мероприятие. 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</si>
  <si>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соблюдение бюджетного законодательства, обеспечение приемлемого и экономически обоснованного объема и оптимальной структуры муниципального долга. Ежегодное утверждение прогнозных показателей для долговых обязательств Прионежского муниципального района</t>
  </si>
  <si>
    <t>нарушение бюджетного законодательства, некачественное прогнозирование основных параметров муниципального бюджета, угроза финансовой стабильности Прионежского муниципального района</t>
  </si>
  <si>
    <t>1.1.2.2.</t>
  </si>
  <si>
    <t>Мероприятие. Соблюдение ограничений по объему муниципального долга Прионежского муниципального района и расходам на его обслуживание, установленных законодательством</t>
  </si>
  <si>
    <t>обеспечение экономически обоснованного объема и оптимальной структуры муниципального долга с учетом стоимости его обслуживания. Ежегодное соблюдение требований законодательства, предъявляемых к объему муниципального долга Прионежского муниципального района</t>
  </si>
  <si>
    <t>нарушение требований статей 107, 111, 116 Бюджетного кодекса Российской Федерации, угроза финансовой стабильности Прионежского муниципального района</t>
  </si>
  <si>
    <t>1.1.2.3.</t>
  </si>
  <si>
    <t>Мероприятие. Мониторинг соблюдения финансовыми органами муниципальных образований в Прионежском муниципальном районе требований Бюджетного кодекса Российской Федерации, предъявляемых к долговым обязательствам муниципальных образований</t>
  </si>
  <si>
    <t>соблюдение требований Бюджетного кодекса Российской Федерации, предъявляемых к долговым обязательствам муниципальных образований. Ежегодное проведение мониторинга соблюдения финансовыми органами муниципальных образований требований Бюджетного кодекса Российской Федерации, предъявляемых к долговым обязательствам муниципальных образований</t>
  </si>
  <si>
    <t>нарушение бюджетного законодательства, неэффективное использование бюджетных средств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</si>
  <si>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</si>
  <si>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2.1.0.0.</t>
  </si>
  <si>
    <t>2.1.1.0.</t>
  </si>
  <si>
    <t>2.1.2.1.</t>
  </si>
  <si>
    <t>Мероприятие. Выравнивание бюджетной обеспеченности муниципальных образований</t>
  </si>
  <si>
    <t>повышение бюджетной обеспеченности до критерия, определенного Решением Совета Прионежского муниципального района о бюджете Прионежского муниципального района на очередной год и плановый период, муниципальных образований, имеющих вследствие объективных экономических, географических, климатических и других условий более низкую бюджетную обеспеченность. Создание условий для устойчивого исполнения местных бюджетов в результате обеспечения законодательно установленного критерия выравнивания бюджетной обеспеченности муниципальных образований</t>
  </si>
  <si>
    <t>несвоевременное осуществление или осуществление не в полном объеме полномочий, закрепленных законодательством Российской Федерации за органами местного самоуправления</t>
  </si>
  <si>
    <t>2.1.2.2.</t>
  </si>
  <si>
    <t>Мероприятие. Поддержка мер по обеспечению сбалансированности местных бюджетов</t>
  </si>
  <si>
    <t>создание условий для устойчивого исполнения местных бюджетов, учет экономических факторов, влияющих на исполнение местных бюджетов в текущем финансовом году</t>
  </si>
  <si>
    <t>повышение рисков несбалансированности местных бюджетов, в том числе выполнения социально значимых расходных обязательств местных бюджетов</t>
  </si>
  <si>
    <t>2.1.2.3.</t>
  </si>
  <si>
    <t>Мероприятие. Повышение эффективности предоставления и использования целевых межбюджетных трансфертов</t>
  </si>
  <si>
    <t>повышение эффективности использования средств бюджета</t>
  </si>
  <si>
    <t>снижение уровня результативности предоставления и эффективности использования межбюджетных трансфертов</t>
  </si>
  <si>
    <t>2.1.3.0.</t>
  </si>
  <si>
    <t>Задача. Содействие повышению качества управления финансами муниципальных образований в Прионежском муниципальном районе</t>
  </si>
  <si>
    <t>2.1.3.1.</t>
  </si>
  <si>
    <t>Мероприятие.Оценка качества управления муниципальными финансами</t>
  </si>
  <si>
    <t>формализованная система анализа качества управления бюджетным процессом в муниципальных образованиях на базе повышения эффективности использования бюджетных средств и внедрения передовых технологий управления бюджетным процессом, отсутствие просроченной кредиторской задолженности по исполнению обязательств за счет средств местных бюджетов и соблюдение требований бюджетного законодательства участниками бюджетного процесса на местном уровне. Ежегодное проведение оценки качества управления муниципальными финансами</t>
  </si>
  <si>
    <t>снижение качества управления муниципальными финансами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</si>
  <si>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</si>
  <si>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3.1.0.0.</t>
  </si>
  <si>
    <t>3.1.1.0.</t>
  </si>
  <si>
    <t>3.1.1.1.</t>
  </si>
  <si>
    <t>Мероприятие. Организационное и методическое руководство по составлению и ведению сводной бюджетной росписи бюджета</t>
  </si>
  <si>
    <t>качественная организация исполнения бюджета. Ежегодное своевременное утверждение сводной бюджетной росписи бюджета, соблюдение требований, установленных Порядком составления и ведения сводной бюджетной росписи бюджета Прионежского муниципального района</t>
  </si>
  <si>
    <t>несоответствие требованиям Бюджетного кодекса Российской Федерации</t>
  </si>
  <si>
    <t>3.1.2.0.</t>
  </si>
  <si>
    <t>3.1.2.1.</t>
  </si>
  <si>
    <t>Мероприятие. Формирование и предоставление оперативных, ежемесячных, квартальных и годовых отчетов об исполнении бюджета</t>
  </si>
  <si>
    <t>качественная подготовка бюджетной отчетности</t>
  </si>
  <si>
    <t>3.1.2.2.</t>
  </si>
  <si>
    <t>Мероприятие. Формирование и предоставление оперативных, ежемесячных, квартальных и годовых отчетов об исполнении консолидированного бюджета Прионежского муниципального района</t>
  </si>
  <si>
    <t>3.1.3.0.</t>
  </si>
  <si>
    <t>3.1.3.1.</t>
  </si>
  <si>
    <t>Мероприятие. Стимулирование органов местного самоуправления за достижение наилучших результатов реализации программ оздоровления муниципальных финансов</t>
  </si>
  <si>
    <t>достижение бюджетного эффекта от реализации Программы оздоровления муниципальных финансов Прионежского муниципального района</t>
  </si>
  <si>
    <t>некачественная организация исполнения бюджета, увеличение неэффективных расходов бюджета</t>
  </si>
  <si>
    <t>3.1.4.0.</t>
  </si>
  <si>
    <t>3.1.4.1.</t>
  </si>
  <si>
    <t>Мероприятие. Сопровождение программного обеспечения по исполнению бюджета, сбору отчетности, анализу отчетных показателей</t>
  </si>
  <si>
    <t>актуальное состояние программных средств по анализу исполнения бюджета и сбору отчетности</t>
  </si>
  <si>
    <t>некачественная организация исполнения муниципального бюджета, увеличение неэффективных расходов бюджета</t>
  </si>
  <si>
    <t>Подпрограмма 4 "Повышение эффективности реализации политики в сфере доходов"</t>
  </si>
  <si>
    <t>4.1.0.0.</t>
  </si>
  <si>
    <t>4.1.1.0.</t>
  </si>
  <si>
    <t>4.1.1.1.</t>
  </si>
  <si>
    <t>Мероприятие. Осуществление взаимодействия с администраторами доходов по вопросам формирования доходной части бюджета</t>
  </si>
  <si>
    <t>Отдел экономики Прионежского муниципального района</t>
  </si>
  <si>
    <t>увеличение поступления налоговых и неналоговых доходов, снижение задолженности по платежам в бюджет, повышение эффективности администрирования доходов. Постоянное взаимодействие с администраторами доходов бюджета осуществляется</t>
  </si>
  <si>
    <t>ухудшение ситуации с поступлением платежей в бюджет, рост задолженности, снижение качества администрирования доходов, рост невыясненных поступлений</t>
  </si>
  <si>
    <t>4.1.1.2.</t>
  </si>
  <si>
    <t>Мероприятие. Обеспечение деятельности Комиссии по мобилизации дополнительных налоговых и неналоговых доходов в консолидированный бюджет Прионежского муниципального района</t>
  </si>
  <si>
    <t xml:space="preserve">улучшение платежной дисциплины налогоплательщиков, повышение собираемости налоговых и неналоговых доходов, сокращение задолженности в бюджет, активизация работы муниципальных комиссий по мобилизации доходов. Комиссия по мобилизации дополнительных налоговых и неналоговых доходов в консолидированный бюджет Прионежского муниципального района функционирует </t>
  </si>
  <si>
    <t>рост задолженности по платежам в бюджет, расширение теневого сектора экономики</t>
  </si>
  <si>
    <t>4.1.1.3.</t>
  </si>
  <si>
    <t>Мероприятие. Разработка мероприятий по увеличению налоговых и неналоговых доходов бюджета</t>
  </si>
  <si>
    <t>координация работы органов муниципальных образований в Прионежском муниципальном районе по увеличению доходов бюджета, мобилизация дополнительных источников доходов. Принятие постановления Администрации Прионежского муниципального района об утверждении Плана мероприятий по увеличению доходов консолидированного бюджета Прионежского муниципального района и повышению эффективности налогового администрирования</t>
  </si>
  <si>
    <t>отсутствие заинтересованности органов местного самоуправления муниципальных образований в Прионежском муниципальном районе в увеличении доходов бюджета, сокращении долгов, снижение темпов роста поступлений налоговых и неналоговых доходов в бюджет</t>
  </si>
  <si>
    <t>4.1.1.4.</t>
  </si>
  <si>
    <t>Мероприятие. Стимулирование органов местного самоуправления за достижение наилучших результатов по увеличению налогового потенциала</t>
  </si>
  <si>
    <t>повышение заинтересованности органов местного самоуправления муниципальных образований в Прионежском муниципальном районе в развитии собственной доходной базы</t>
  </si>
  <si>
    <t>отсутствие заинтересованности органов местного самоуправления муниципальных образований в Прионежского муниципального района в увеличении доходов бюджета, снижение темпов роста поступлений налоговых и неналоговых доходов в бюджет</t>
  </si>
  <si>
    <t>4.1.2.0.</t>
  </si>
  <si>
    <t>4.1.2.1.</t>
  </si>
  <si>
    <t>Мероприятие. Организация мониторинга исполнения прогнозных показателей доходов бюджета</t>
  </si>
  <si>
    <t>повышение качества планирования доходов бюджета, оперативное реагирование на ситуацию с исполнением прогноза доходов, оперативное принятие управленческих решений в сфере управления муниципальными доходами. Постоянное осуществление мониторинга исполнения прогнозных показателей доходов бюджета</t>
  </si>
  <si>
    <t>снижение качества управления муниципальными доходами, несвоевременное принятие решений в сфере формирования и исполнения доходов бюджета</t>
  </si>
  <si>
    <t>4.1.2.2.</t>
  </si>
  <si>
    <t>Мероприятие. Организация работы по повышению эффективности муниципального управления в курируемых Прионежским муниципальным районом видах экономической деятельности</t>
  </si>
  <si>
    <t>повышение эффективности муниципального управления в курируемых Прионежским муниципальным районом видах экономической деятельности, рост бюджетной отдачи от основных отраслей экономики, снижение задолженности в разрезе видов экономической деятельности. Постоянное осуществление мониторинга исполнения контрольных показателей поступления налоговых доходов бюджета организаций по основным видам экономической деятельности, курируемым Прионежским муниципальным районом</t>
  </si>
  <si>
    <t>незаинтересованность в увеличении доходов от организаций курируемых видов экономической деятельности, отсутствие информации о ситуации с уплатой налогов в отрасли и стимулов для роста доходов</t>
  </si>
  <si>
    <t>Подпрограмма 5 "Совершенствование контроля в бюджетно-финансовой сфере"</t>
  </si>
  <si>
    <t>5.1.0.0.</t>
  </si>
  <si>
    <t>5.1.1.0.</t>
  </si>
  <si>
    <t>5.1.1.1.</t>
  </si>
  <si>
    <t>Мероприятие. Обеспечение разработки и принятия правовых актов Прионежского муниципального района, устанавливающих порядок осуществления полномочий по внутреннему муниципальному финансовому контролю, разработка и утверждение Административного регламента осуществления внутреннего муниципального финансового контроля</t>
  </si>
  <si>
    <t>соответствие правовых актов Прионежского муниципального района законодательству Российской Федерации. Административный регламент осуществления внутреннего муниципального финансового контроля утвержден</t>
  </si>
  <si>
    <t>несоответствие правовых актов Прионежского муниципального района законодательству Российской Федерации</t>
  </si>
  <si>
    <t>5.1.2.0.</t>
  </si>
  <si>
    <t>5.1.2.1.</t>
  </si>
  <si>
    <t>Мероприятие. Проведение контрольных мероприятий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</t>
  </si>
  <si>
    <t>снижение объемов нарушений законодательства в финансово-бюджетной сфере, неэффективных и нецелевых расходов, соблюдение финансовой дисциплины. Контрольные мероприятия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 проводятся</t>
  </si>
  <si>
    <t>нарушение бюджетного законодательства, рост объемов потерь бюджетной системы</t>
  </si>
  <si>
    <t>Приложение 3</t>
  </si>
  <si>
    <t>Сведения об основных мерах правового регулирования в сфере реализации муницпальной программы</t>
  </si>
  <si>
    <t>Вид нормативного правового акта</t>
  </si>
  <si>
    <t>Основные положения нормативного правового акта</t>
  </si>
  <si>
    <t>Ожидаемые сроки принятия</t>
  </si>
  <si>
    <t>1.</t>
  </si>
  <si>
    <t>1.1.</t>
  </si>
  <si>
    <t>подпрограмма 1 "Управление муниципальным долгои Прионежского муниципального района"</t>
  </si>
  <si>
    <t>1.1.1.</t>
  </si>
  <si>
    <t>Постановление Администрации Прионежского муниципального района</t>
  </si>
  <si>
    <t>подготовка проекта постановления Администрации Прионежского муниципального района о внесении изменений в постановление Администрации Прионежского муниципального района "Об утверждении Порядка составления проекта бюджета Прионежского муниципального района на очередной финансовый год и плановый период"</t>
  </si>
  <si>
    <t>ежегодно</t>
  </si>
  <si>
    <t>1.1.2.</t>
  </si>
  <si>
    <t>Решение Совета Прионежского муниципального района</t>
  </si>
  <si>
    <t>подготовка проекта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</si>
  <si>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1.1.3.</t>
  </si>
  <si>
    <t>подготовка проекта решения Совета Прионежского муницпального района о внесении изменений в решение Совета Прионежского муницпального района о бюджете Прионежского муницпального района на очередной финансовый год и плановый период</t>
  </si>
  <si>
    <t>в случае необходимости</t>
  </si>
  <si>
    <t>1.1.4.</t>
  </si>
  <si>
    <t>подготовка проекта постановления Администрации Прионежского муниципального района о мерах по реализации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</si>
  <si>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ежегодно, в месячный срок после принятия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</si>
  <si>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1.2.</t>
  </si>
  <si>
    <t>1.2.1.</t>
  </si>
  <si>
    <t xml:space="preserve">разработка и утверждение порядка осуществления полномочий по внутреннему муниципальному финансовому контролю,  Административного регламента осуществления внутреннего муниципального финансового контроля </t>
  </si>
  <si>
    <t>2022 год</t>
  </si>
  <si>
    <t>муниципального района от "____" _________ 2024 года № ___</t>
  </si>
  <si>
    <t>321</t>
  </si>
  <si>
    <t>муниципального района от "1" июля 2025 года № 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</si>
</sst>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4" fillId="0" borderId="0" xfId="0" applyFont="1"/>
    <xf numFmtId="0" fontId="4" fillId="0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/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 shrinkToFi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/>
    </xf>
    <xf numFmtId="0" fontId="0" fillId="0" borderId="9" xfId="0" applyFill="1" applyBorder="1" applyAlignment="1">
      <alignment horizontal="justify" vertical="center"/>
    </xf>
    <xf numFmtId="0" fontId="0" fillId="0" borderId="1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/>
    </xf>
    <xf numFmtId="0" fontId="7" fillId="0" borderId="10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15" xfId="0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justify" vertical="center"/>
    </xf>
    <xf numFmtId="0" fontId="8" fillId="0" borderId="15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" fontId="1" fillId="0" borderId="2" xfId="0" applyNumberFormat="1" applyFont="1" applyFill="1" applyBorder="1" applyAlignment="1">
      <alignment horizontal="center" vertical="top" wrapText="1"/>
    </xf>
    <xf numFmtId="16" fontId="1" fillId="0" borderId="3" xfId="0" applyNumberFormat="1" applyFont="1" applyFill="1" applyBorder="1" applyAlignment="1">
      <alignment horizontal="center" vertical="top" wrapText="1"/>
    </xf>
    <xf numFmtId="16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1\Exchange\Users\user\Documents\&#1055;&#1086;&#1089;&#1090;&#1072;&#1085;&#1086;&#1074;&#1083;&#1077;&#1085;&#1080;&#1103;\&#1052;&#1091;&#1085;&#1080;&#1094;&#1080;&#1087;&#1072;&#1083;&#1100;&#1085;&#1099;&#1077;%20&#1087;&#1088;&#1086;&#1075;&#1088;&#1072;&#1084;&#1084;&#1099;\&#1055;&#1088;&#1086;&#1075;&#1088;&#1072;&#1084;&#1084;&#1072;\&#1055;&#1088;&#1086;&#1075;&#1088;&#1072;&#1084;&#1084;&#1072;%202016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71;&#1088;&#1086;&#1087;&#1086;&#1083;&#1086;&#1074;&#1072;%20&#1045;&#1074;&#1075;&#1077;&#1085;&#1080;&#1103;%20&#1070;&#1088;&#1100;&#1077;&#1074;&#1085;&#1072;/&#1052;&#1091;&#1085;&#1080;&#1094;&#1080;&#1087;&#1072;&#1083;&#1100;&#1085;&#1099;&#1077;%20&#1087;&#1088;&#1086;&#1075;&#1088;&#1072;&#1084;&#1084;&#1099;/&#1069;&#1092;&#1092;&#1077;&#1082;&#1090;%20&#1091;&#1087;&#1088;%20&#1084;&#1091;&#1085;%20&#1092;&#1080;&#1085;&#1072;&#1085;&#1089;&#1072;&#1084;&#1080;/2023/&#8470;%20149%20&#1086;&#1090;%2022.02.2023%20&#1054;&#1073;%20&#1091;&#1090;&#1074;%20&#1052;&#1055;%20&#1101;&#1092;&#1092;&#1077;&#1082;&#1090;%20&#1091;&#1087;&#1088;%20&#1084;&#1091;&#1085;%20&#1092;&#1080;&#1085;&#1072;&#1085;&#1089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риоритеты"/>
      <sheetName val="Сведения"/>
    </sheetNames>
    <sheetDataSet>
      <sheetData sheetId="0" refreshError="1">
        <row r="11">
          <cell r="A11" t="str">
            <v>«Эффективное управление муниципальными финансами в Прионежском муниципальном районе»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дикаторы 1"/>
      <sheetName val="Информация 2"/>
      <sheetName val="НПА 3"/>
      <sheetName val="Финансовое обеспечение 4"/>
      <sheetName val="Оценка расходов 5"/>
      <sheetName val="План на год"/>
    </sheetNames>
    <sheetDataSet>
      <sheetData sheetId="0">
        <row r="53">
          <cell r="A53" t="str">
            <v>подпрограмма 1 "Управление муниципальным долгом Прионежского муниципального района"</v>
          </cell>
        </row>
        <row r="83">
          <cell r="A83" t="str">
    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    </cell>
        </row>
        <row r="114">
          <cell r="A114" t="str">
            <v>подпрограмма 3 "Организация формирования и исполнения бюджета Прионежского муниципального района и составление бюджетной отчетности"</v>
          </cell>
        </row>
        <row r="145">
          <cell r="A145" t="str">
            <v>подпрограмма 4 "Повышение эффективности реализации политики в сфере доходов"</v>
          </cell>
        </row>
        <row r="173">
          <cell r="A173" t="str">
            <v>подпрограмма 5 "Совершенствование контроля в бюджетно-финансовой сфере"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01"/>
  <sheetViews>
    <sheetView topLeftCell="A130" zoomScaleNormal="100" workbookViewId="0">
      <selection activeCell="E144" sqref="C136:E144"/>
    </sheetView>
  </sheetViews>
  <sheetFormatPr defaultColWidth="9.140625" defaultRowHeight="15" x14ac:dyDescent="0.25"/>
  <cols>
    <col min="1" max="1" width="19.28515625" style="2" customWidth="1"/>
    <col min="2" max="2" width="12" style="2" customWidth="1"/>
    <col min="3" max="3" width="18.5703125" style="2" customWidth="1"/>
    <col min="4" max="4" width="22.42578125" style="2" customWidth="1"/>
    <col min="5" max="5" width="29.5703125" style="2" customWidth="1"/>
    <col min="6" max="6" width="5.5703125" style="1" bestFit="1" customWidth="1"/>
    <col min="7" max="7" width="14.42578125" style="1" bestFit="1" customWidth="1"/>
    <col min="8" max="8" width="25.5703125" style="1" customWidth="1"/>
    <col min="9" max="9" width="9.140625" style="1"/>
    <col min="10" max="10" width="13.5703125" style="1" customWidth="1"/>
    <col min="11" max="16384" width="9.140625" style="1"/>
  </cols>
  <sheetData>
    <row r="1" spans="1:5" ht="15.75" x14ac:dyDescent="0.25">
      <c r="E1" s="54" t="s">
        <v>44</v>
      </c>
    </row>
    <row r="2" spans="1:5" ht="15.75" x14ac:dyDescent="0.25">
      <c r="E2" s="54" t="s">
        <v>188</v>
      </c>
    </row>
    <row r="3" spans="1:5" ht="15.75" x14ac:dyDescent="0.25">
      <c r="E3" s="54" t="s">
        <v>446</v>
      </c>
    </row>
    <row r="5" spans="1:5" ht="15.75" x14ac:dyDescent="0.25">
      <c r="E5" s="21" t="s">
        <v>177</v>
      </c>
    </row>
    <row r="6" spans="1:5" ht="15.75" x14ac:dyDescent="0.25">
      <c r="E6" s="21" t="s">
        <v>178</v>
      </c>
    </row>
    <row r="7" spans="1:5" ht="15.75" x14ac:dyDescent="0.25">
      <c r="E7" s="21" t="s">
        <v>176</v>
      </c>
    </row>
    <row r="8" spans="1:5" ht="15.75" x14ac:dyDescent="0.25">
      <c r="E8" s="21" t="s">
        <v>185</v>
      </c>
    </row>
    <row r="9" spans="1:5" ht="15.75" x14ac:dyDescent="0.25">
      <c r="E9" s="21"/>
    </row>
    <row r="10" spans="1:5" ht="15" customHeight="1" x14ac:dyDescent="0.25">
      <c r="A10" s="103" t="s">
        <v>179</v>
      </c>
      <c r="B10" s="103"/>
      <c r="C10" s="103"/>
      <c r="D10" s="103"/>
      <c r="E10" s="103"/>
    </row>
    <row r="11" spans="1:5" ht="18.75" x14ac:dyDescent="0.25">
      <c r="A11" s="104" t="s">
        <v>180</v>
      </c>
      <c r="B11" s="104"/>
      <c r="C11" s="104"/>
      <c r="D11" s="104"/>
      <c r="E11" s="104"/>
    </row>
    <row r="12" spans="1:5" ht="18.75" x14ac:dyDescent="0.3">
      <c r="A12" s="105" t="s">
        <v>181</v>
      </c>
      <c r="B12" s="105"/>
      <c r="C12" s="105"/>
      <c r="D12" s="105"/>
      <c r="E12" s="105"/>
    </row>
    <row r="13" spans="1:5" ht="18.75" x14ac:dyDescent="0.3">
      <c r="A13" s="50"/>
      <c r="B13" s="50"/>
      <c r="C13" s="50"/>
      <c r="D13" s="50"/>
      <c r="E13" s="50"/>
    </row>
    <row r="14" spans="1:5" ht="16.5" x14ac:dyDescent="0.25">
      <c r="A14" s="111" t="s">
        <v>0</v>
      </c>
      <c r="B14" s="112"/>
      <c r="C14" s="112"/>
      <c r="D14" s="112"/>
      <c r="E14" s="112"/>
    </row>
    <row r="15" spans="1:5" ht="16.5" x14ac:dyDescent="0.25">
      <c r="A15" s="111" t="s">
        <v>22</v>
      </c>
      <c r="B15" s="112"/>
      <c r="C15" s="112"/>
      <c r="D15" s="112"/>
      <c r="E15" s="112"/>
    </row>
    <row r="16" spans="1:5" ht="15.75" customHeight="1" x14ac:dyDescent="0.25">
      <c r="A16" s="161" t="s">
        <v>21</v>
      </c>
      <c r="B16" s="162"/>
      <c r="C16" s="162"/>
      <c r="D16" s="162"/>
      <c r="E16" s="162"/>
    </row>
    <row r="18" spans="1:10" ht="63" customHeight="1" x14ac:dyDescent="0.25">
      <c r="A18" s="41" t="s">
        <v>1</v>
      </c>
      <c r="B18" s="115" t="s">
        <v>2</v>
      </c>
      <c r="C18" s="116"/>
      <c r="D18" s="116"/>
      <c r="E18" s="116"/>
    </row>
    <row r="19" spans="1:10" ht="47.25" customHeight="1" x14ac:dyDescent="0.25">
      <c r="A19" s="41" t="s">
        <v>3</v>
      </c>
      <c r="B19" s="115" t="s">
        <v>84</v>
      </c>
      <c r="C19" s="116"/>
      <c r="D19" s="116"/>
      <c r="E19" s="116"/>
      <c r="H19" s="39"/>
      <c r="I19" s="36"/>
      <c r="J19" s="36"/>
    </row>
    <row r="20" spans="1:10" ht="30" customHeight="1" x14ac:dyDescent="0.25">
      <c r="A20" s="168" t="s">
        <v>4</v>
      </c>
      <c r="B20" s="81" t="s">
        <v>117</v>
      </c>
      <c r="C20" s="82"/>
      <c r="D20" s="82"/>
      <c r="E20" s="83"/>
      <c r="H20" s="39"/>
      <c r="I20" s="36"/>
      <c r="J20" s="36"/>
    </row>
    <row r="21" spans="1:10" ht="30" customHeight="1" x14ac:dyDescent="0.25">
      <c r="A21" s="169"/>
      <c r="B21" s="150" t="s">
        <v>118</v>
      </c>
      <c r="C21" s="151"/>
      <c r="D21" s="151"/>
      <c r="E21" s="152"/>
      <c r="H21" s="39"/>
      <c r="I21" s="36"/>
      <c r="J21" s="36"/>
    </row>
    <row r="22" spans="1:10" ht="30" customHeight="1" x14ac:dyDescent="0.25">
      <c r="A22" s="169"/>
      <c r="B22" s="150" t="s">
        <v>119</v>
      </c>
      <c r="C22" s="151"/>
      <c r="D22" s="151"/>
      <c r="E22" s="152"/>
      <c r="H22" s="39"/>
      <c r="I22" s="36"/>
      <c r="J22" s="36"/>
    </row>
    <row r="23" spans="1:10" ht="31.5" customHeight="1" x14ac:dyDescent="0.25">
      <c r="A23" s="169"/>
      <c r="B23" s="150" t="s">
        <v>120</v>
      </c>
      <c r="C23" s="151"/>
      <c r="D23" s="151"/>
      <c r="E23" s="152"/>
    </row>
    <row r="24" spans="1:10" ht="15.75" customHeight="1" x14ac:dyDescent="0.25">
      <c r="A24" s="169"/>
      <c r="B24" s="84" t="s">
        <v>8</v>
      </c>
      <c r="C24" s="85"/>
      <c r="D24" s="85"/>
      <c r="E24" s="86"/>
    </row>
    <row r="25" spans="1:10" ht="51" customHeight="1" x14ac:dyDescent="0.25">
      <c r="A25" s="41" t="s">
        <v>5</v>
      </c>
      <c r="B25" s="163" t="s">
        <v>121</v>
      </c>
      <c r="C25" s="164"/>
      <c r="D25" s="164"/>
      <c r="E25" s="164"/>
    </row>
    <row r="26" spans="1:10" ht="33" customHeight="1" x14ac:dyDescent="0.25">
      <c r="A26" s="79" t="s">
        <v>6</v>
      </c>
      <c r="B26" s="87" t="s">
        <v>122</v>
      </c>
      <c r="C26" s="121"/>
      <c r="D26" s="121"/>
      <c r="E26" s="122"/>
    </row>
    <row r="27" spans="1:10" ht="35.25" customHeight="1" x14ac:dyDescent="0.25">
      <c r="A27" s="79"/>
      <c r="B27" s="93" t="s">
        <v>123</v>
      </c>
      <c r="C27" s="123"/>
      <c r="D27" s="123"/>
      <c r="E27" s="124"/>
    </row>
    <row r="28" spans="1:10" ht="31.5" customHeight="1" x14ac:dyDescent="0.25">
      <c r="A28" s="79"/>
      <c r="B28" s="93" t="s">
        <v>124</v>
      </c>
      <c r="C28" s="123"/>
      <c r="D28" s="123"/>
      <c r="E28" s="124"/>
    </row>
    <row r="29" spans="1:10" ht="30.75" customHeight="1" x14ac:dyDescent="0.25">
      <c r="A29" s="79"/>
      <c r="B29" s="93" t="s">
        <v>125</v>
      </c>
      <c r="C29" s="94"/>
      <c r="D29" s="94"/>
      <c r="E29" s="95"/>
    </row>
    <row r="30" spans="1:10" ht="48" customHeight="1" x14ac:dyDescent="0.25">
      <c r="A30" s="79"/>
      <c r="B30" s="93" t="s">
        <v>126</v>
      </c>
      <c r="C30" s="123"/>
      <c r="D30" s="123"/>
      <c r="E30" s="124"/>
    </row>
    <row r="31" spans="1:10" ht="65.25" customHeight="1" x14ac:dyDescent="0.25">
      <c r="A31" s="79" t="s">
        <v>9</v>
      </c>
      <c r="B31" s="87" t="s">
        <v>129</v>
      </c>
      <c r="C31" s="121"/>
      <c r="D31" s="121"/>
      <c r="E31" s="122"/>
    </row>
    <row r="32" spans="1:10" ht="30" customHeight="1" x14ac:dyDescent="0.25">
      <c r="A32" s="79"/>
      <c r="B32" s="93" t="s">
        <v>130</v>
      </c>
      <c r="C32" s="123"/>
      <c r="D32" s="123"/>
      <c r="E32" s="124"/>
    </row>
    <row r="33" spans="1:5" ht="30" customHeight="1" x14ac:dyDescent="0.25">
      <c r="A33" s="79"/>
      <c r="B33" s="93" t="s">
        <v>46</v>
      </c>
      <c r="C33" s="123"/>
      <c r="D33" s="123"/>
      <c r="E33" s="124"/>
    </row>
    <row r="34" spans="1:5" ht="18.75" customHeight="1" x14ac:dyDescent="0.25">
      <c r="A34" s="79"/>
      <c r="B34" s="93" t="s">
        <v>131</v>
      </c>
      <c r="C34" s="123"/>
      <c r="D34" s="123"/>
      <c r="E34" s="124"/>
    </row>
    <row r="35" spans="1:5" ht="30" customHeight="1" x14ac:dyDescent="0.25">
      <c r="A35" s="79"/>
      <c r="B35" s="93" t="s">
        <v>132</v>
      </c>
      <c r="C35" s="123"/>
      <c r="D35" s="123"/>
      <c r="E35" s="124"/>
    </row>
    <row r="36" spans="1:5" ht="50.25" customHeight="1" x14ac:dyDescent="0.25">
      <c r="A36" s="79"/>
      <c r="B36" s="125" t="s">
        <v>128</v>
      </c>
      <c r="C36" s="153"/>
      <c r="D36" s="153"/>
      <c r="E36" s="154"/>
    </row>
    <row r="37" spans="1:5" ht="63" x14ac:dyDescent="0.25">
      <c r="A37" s="51" t="s">
        <v>7</v>
      </c>
      <c r="B37" s="155" t="s">
        <v>182</v>
      </c>
      <c r="C37" s="156"/>
      <c r="D37" s="156"/>
      <c r="E37" s="157"/>
    </row>
    <row r="38" spans="1:5" ht="15.75" customHeight="1" x14ac:dyDescent="0.25">
      <c r="A38" s="158" t="s">
        <v>30</v>
      </c>
      <c r="B38" s="165" t="s">
        <v>10</v>
      </c>
      <c r="C38" s="42" t="s">
        <v>11</v>
      </c>
      <c r="D38" s="166" t="s">
        <v>14</v>
      </c>
      <c r="E38" s="167"/>
    </row>
    <row r="39" spans="1:5" ht="78.75" x14ac:dyDescent="0.25">
      <c r="A39" s="159"/>
      <c r="B39" s="101"/>
      <c r="C39" s="43" t="s">
        <v>12</v>
      </c>
      <c r="D39" s="43" t="s">
        <v>16</v>
      </c>
      <c r="E39" s="43" t="s">
        <v>17</v>
      </c>
    </row>
    <row r="40" spans="1:5" ht="16.5" customHeight="1" x14ac:dyDescent="0.25">
      <c r="A40" s="159"/>
      <c r="B40" s="43">
        <v>2023</v>
      </c>
      <c r="C40" s="4">
        <f>SUM(D40:E40)</f>
        <v>88884.26999999999</v>
      </c>
      <c r="D40" s="4">
        <f t="shared" ref="D40:E47" si="0">D75+D104+D136+D165+D191</f>
        <v>83392.799999999988</v>
      </c>
      <c r="E40" s="4">
        <f t="shared" si="0"/>
        <v>5491.47</v>
      </c>
    </row>
    <row r="41" spans="1:5" ht="18.75" customHeight="1" x14ac:dyDescent="0.25">
      <c r="A41" s="159"/>
      <c r="B41" s="43">
        <v>2024</v>
      </c>
      <c r="C41" s="4">
        <f t="shared" ref="C41" si="1">SUM(D41:E41)</f>
        <v>96996.14</v>
      </c>
      <c r="D41" s="4">
        <f t="shared" si="0"/>
        <v>92802.16</v>
      </c>
      <c r="E41" s="4">
        <f t="shared" si="0"/>
        <v>4193.9799999999996</v>
      </c>
    </row>
    <row r="42" spans="1:5" ht="15.75" x14ac:dyDescent="0.25">
      <c r="A42" s="159"/>
      <c r="B42" s="43">
        <v>2025</v>
      </c>
      <c r="C42" s="4">
        <f>SUM(D42:E42)</f>
        <v>93693.53</v>
      </c>
      <c r="D42" s="4">
        <f t="shared" si="0"/>
        <v>90538.53</v>
      </c>
      <c r="E42" s="4">
        <f t="shared" si="0"/>
        <v>3155</v>
      </c>
    </row>
    <row r="43" spans="1:5" ht="15.75" x14ac:dyDescent="0.25">
      <c r="A43" s="159"/>
      <c r="B43" s="43">
        <v>2026</v>
      </c>
      <c r="C43" s="4">
        <f>SUM(D43:E43)</f>
        <v>79554.679999999993</v>
      </c>
      <c r="D43" s="4">
        <f t="shared" si="0"/>
        <v>76193.679999999993</v>
      </c>
      <c r="E43" s="4">
        <f t="shared" si="0"/>
        <v>3361</v>
      </c>
    </row>
    <row r="44" spans="1:5" ht="15.75" x14ac:dyDescent="0.25">
      <c r="A44" s="159"/>
      <c r="B44" s="43">
        <v>2027</v>
      </c>
      <c r="C44" s="4">
        <f>SUM(D44:E44)</f>
        <v>79873.490000000005</v>
      </c>
      <c r="D44" s="4">
        <f t="shared" si="0"/>
        <v>76512.490000000005</v>
      </c>
      <c r="E44" s="4">
        <f t="shared" si="0"/>
        <v>3361</v>
      </c>
    </row>
    <row r="45" spans="1:5" ht="15.75" x14ac:dyDescent="0.25">
      <c r="A45" s="159"/>
      <c r="B45" s="43">
        <v>2028</v>
      </c>
      <c r="C45" s="4">
        <f t="shared" ref="C45:C47" si="2">SUM(D45:E45)</f>
        <v>0</v>
      </c>
      <c r="D45" s="4">
        <f t="shared" si="0"/>
        <v>0</v>
      </c>
      <c r="E45" s="4">
        <f t="shared" si="0"/>
        <v>0</v>
      </c>
    </row>
    <row r="46" spans="1:5" ht="15.75" x14ac:dyDescent="0.25">
      <c r="A46" s="159"/>
      <c r="B46" s="43">
        <v>2029</v>
      </c>
      <c r="C46" s="4">
        <f t="shared" si="2"/>
        <v>0</v>
      </c>
      <c r="D46" s="4">
        <f t="shared" si="0"/>
        <v>0</v>
      </c>
      <c r="E46" s="4">
        <f t="shared" si="0"/>
        <v>0</v>
      </c>
    </row>
    <row r="47" spans="1:5" ht="15.75" x14ac:dyDescent="0.25">
      <c r="A47" s="159"/>
      <c r="B47" s="43">
        <v>2030</v>
      </c>
      <c r="C47" s="4">
        <f t="shared" si="2"/>
        <v>0</v>
      </c>
      <c r="D47" s="4">
        <f t="shared" si="0"/>
        <v>0</v>
      </c>
      <c r="E47" s="4">
        <f t="shared" si="0"/>
        <v>0</v>
      </c>
    </row>
    <row r="48" spans="1:5" ht="15.75" x14ac:dyDescent="0.25">
      <c r="A48" s="160"/>
      <c r="B48" s="44" t="s">
        <v>13</v>
      </c>
      <c r="C48" s="35">
        <f>SUM(C40:C47)</f>
        <v>439002.10999999993</v>
      </c>
      <c r="D48" s="35">
        <f>SUM(D40:D47)</f>
        <v>419439.66</v>
      </c>
      <c r="E48" s="35">
        <f>SUM(E40:E47)</f>
        <v>19562.45</v>
      </c>
    </row>
    <row r="49" spans="1:6" ht="35.25" customHeight="1" x14ac:dyDescent="0.25">
      <c r="A49" s="79" t="s">
        <v>15</v>
      </c>
      <c r="B49" s="81" t="s">
        <v>18</v>
      </c>
      <c r="C49" s="82"/>
      <c r="D49" s="82"/>
      <c r="E49" s="83"/>
    </row>
    <row r="50" spans="1:6" ht="51.75" customHeight="1" x14ac:dyDescent="0.25">
      <c r="A50" s="80"/>
      <c r="B50" s="150" t="s">
        <v>175</v>
      </c>
      <c r="C50" s="151"/>
      <c r="D50" s="151"/>
      <c r="E50" s="152"/>
    </row>
    <row r="51" spans="1:6" ht="63" customHeight="1" x14ac:dyDescent="0.25">
      <c r="A51" s="80"/>
      <c r="B51" s="150" t="s">
        <v>133</v>
      </c>
      <c r="C51" s="151"/>
      <c r="D51" s="151"/>
      <c r="E51" s="152"/>
    </row>
    <row r="52" spans="1:6" ht="82.5" customHeight="1" x14ac:dyDescent="0.25">
      <c r="A52" s="80"/>
      <c r="B52" s="150" t="s">
        <v>19</v>
      </c>
      <c r="C52" s="151"/>
      <c r="D52" s="151"/>
      <c r="E52" s="152"/>
    </row>
    <row r="53" spans="1:6" ht="15.75" customHeight="1" x14ac:dyDescent="0.25">
      <c r="A53" s="80"/>
      <c r="B53" s="150" t="s">
        <v>20</v>
      </c>
      <c r="C53" s="151"/>
      <c r="D53" s="151"/>
      <c r="E53" s="152"/>
    </row>
    <row r="54" spans="1:6" ht="62.25" customHeight="1" x14ac:dyDescent="0.25">
      <c r="A54" s="80"/>
      <c r="B54" s="84" t="s">
        <v>134</v>
      </c>
      <c r="C54" s="85"/>
      <c r="D54" s="85"/>
      <c r="E54" s="86"/>
    </row>
    <row r="55" spans="1:6" x14ac:dyDescent="0.25">
      <c r="A55" s="8"/>
    </row>
    <row r="56" spans="1:6" ht="16.5" x14ac:dyDescent="0.25">
      <c r="A56" s="111" t="s">
        <v>0</v>
      </c>
      <c r="B56" s="112"/>
      <c r="C56" s="112"/>
      <c r="D56" s="112"/>
      <c r="E56" s="112"/>
    </row>
    <row r="57" spans="1:6" ht="15" customHeight="1" x14ac:dyDescent="0.25">
      <c r="A57" s="113" t="s">
        <v>94</v>
      </c>
      <c r="B57" s="114"/>
      <c r="C57" s="114"/>
      <c r="D57" s="114"/>
      <c r="E57" s="114"/>
    </row>
    <row r="59" spans="1:6" ht="47.25" customHeight="1" x14ac:dyDescent="0.25">
      <c r="A59" s="41" t="s">
        <v>23</v>
      </c>
      <c r="B59" s="115" t="s">
        <v>2</v>
      </c>
      <c r="C59" s="116"/>
      <c r="D59" s="116"/>
      <c r="E59" s="116"/>
    </row>
    <row r="60" spans="1:6" ht="31.5" customHeight="1" x14ac:dyDescent="0.25">
      <c r="A60" s="52" t="s">
        <v>183</v>
      </c>
      <c r="B60" s="148" t="s">
        <v>35</v>
      </c>
      <c r="C60" s="116"/>
      <c r="D60" s="116"/>
      <c r="E60" s="116"/>
    </row>
    <row r="61" spans="1:6" ht="33.75" customHeight="1" x14ac:dyDescent="0.25">
      <c r="A61" s="41" t="s">
        <v>25</v>
      </c>
      <c r="B61" s="119" t="s">
        <v>95</v>
      </c>
      <c r="C61" s="120"/>
      <c r="D61" s="120"/>
      <c r="E61" s="120"/>
    </row>
    <row r="62" spans="1:6" ht="15.75" customHeight="1" x14ac:dyDescent="0.25">
      <c r="A62" s="96" t="s">
        <v>26</v>
      </c>
      <c r="B62" s="87" t="s">
        <v>96</v>
      </c>
      <c r="C62" s="88"/>
      <c r="D62" s="88"/>
      <c r="E62" s="89"/>
    </row>
    <row r="63" spans="1:6" ht="32.25" customHeight="1" x14ac:dyDescent="0.25">
      <c r="A63" s="149"/>
      <c r="B63" s="93" t="s">
        <v>97</v>
      </c>
      <c r="C63" s="129"/>
      <c r="D63" s="129"/>
      <c r="E63" s="130"/>
    </row>
    <row r="64" spans="1:6" ht="32.25" customHeight="1" x14ac:dyDescent="0.25">
      <c r="A64" s="96" t="s">
        <v>27</v>
      </c>
      <c r="B64" s="87" t="s">
        <v>28</v>
      </c>
      <c r="C64" s="88"/>
      <c r="D64" s="88"/>
      <c r="E64" s="89"/>
      <c r="F64" s="2"/>
    </row>
    <row r="65" spans="1:6" ht="45.75" customHeight="1" x14ac:dyDescent="0.25">
      <c r="A65" s="97"/>
      <c r="B65" s="93" t="s">
        <v>39</v>
      </c>
      <c r="C65" s="94"/>
      <c r="D65" s="94"/>
      <c r="E65" s="95"/>
      <c r="F65" s="2"/>
    </row>
    <row r="66" spans="1:6" ht="45.75" customHeight="1" x14ac:dyDescent="0.25">
      <c r="A66" s="128"/>
      <c r="B66" s="93" t="s">
        <v>47</v>
      </c>
      <c r="C66" s="129"/>
      <c r="D66" s="129"/>
      <c r="E66" s="130"/>
    </row>
    <row r="67" spans="1:6" ht="47.25" customHeight="1" x14ac:dyDescent="0.25">
      <c r="A67" s="128"/>
      <c r="B67" s="93" t="s">
        <v>48</v>
      </c>
      <c r="C67" s="129"/>
      <c r="D67" s="129"/>
      <c r="E67" s="130"/>
    </row>
    <row r="68" spans="1:6" ht="66" customHeight="1" x14ac:dyDescent="0.25">
      <c r="A68" s="128"/>
      <c r="B68" s="93" t="s">
        <v>78</v>
      </c>
      <c r="C68" s="129"/>
      <c r="D68" s="129"/>
      <c r="E68" s="130"/>
    </row>
    <row r="69" spans="1:6" ht="47.25" customHeight="1" x14ac:dyDescent="0.25">
      <c r="A69" s="128"/>
      <c r="B69" s="93" t="s">
        <v>49</v>
      </c>
      <c r="C69" s="129"/>
      <c r="D69" s="129"/>
      <c r="E69" s="130"/>
    </row>
    <row r="70" spans="1:6" ht="34.5" customHeight="1" x14ac:dyDescent="0.25">
      <c r="A70" s="128"/>
      <c r="B70" s="97" t="s">
        <v>114</v>
      </c>
      <c r="C70" s="172"/>
      <c r="D70" s="172"/>
      <c r="E70" s="173"/>
    </row>
    <row r="71" spans="1:6" ht="66" customHeight="1" x14ac:dyDescent="0.25">
      <c r="A71" s="149"/>
      <c r="B71" s="90" t="s">
        <v>113</v>
      </c>
      <c r="C71" s="170"/>
      <c r="D71" s="170"/>
      <c r="E71" s="171"/>
    </row>
    <row r="72" spans="1:6" ht="47.25" x14ac:dyDescent="0.25">
      <c r="A72" s="51" t="s">
        <v>184</v>
      </c>
      <c r="B72" s="106" t="s">
        <v>182</v>
      </c>
      <c r="C72" s="107"/>
      <c r="D72" s="107"/>
      <c r="E72" s="108"/>
    </row>
    <row r="73" spans="1:6" ht="15.75" customHeight="1" x14ac:dyDescent="0.25">
      <c r="A73" s="109" t="s">
        <v>29</v>
      </c>
      <c r="B73" s="101" t="s">
        <v>10</v>
      </c>
      <c r="C73" s="42" t="s">
        <v>11</v>
      </c>
      <c r="D73" s="101" t="s">
        <v>14</v>
      </c>
      <c r="E73" s="101"/>
    </row>
    <row r="74" spans="1:6" ht="78.75" x14ac:dyDescent="0.25">
      <c r="A74" s="110"/>
      <c r="B74" s="102"/>
      <c r="C74" s="43" t="s">
        <v>12</v>
      </c>
      <c r="D74" s="43" t="s">
        <v>16</v>
      </c>
      <c r="E74" s="43" t="s">
        <v>17</v>
      </c>
    </row>
    <row r="75" spans="1:6" ht="15.75" x14ac:dyDescent="0.25">
      <c r="A75" s="110"/>
      <c r="B75" s="43">
        <v>2023</v>
      </c>
      <c r="C75" s="3">
        <f>SUM(E75+D75)</f>
        <v>20</v>
      </c>
      <c r="D75" s="4">
        <f>'Оценка расходов 5'!F18</f>
        <v>20</v>
      </c>
      <c r="E75" s="5">
        <f>'Оценка расходов 5'!F19</f>
        <v>0</v>
      </c>
    </row>
    <row r="76" spans="1:6" ht="15.75" x14ac:dyDescent="0.25">
      <c r="A76" s="110"/>
      <c r="B76" s="43">
        <v>2024</v>
      </c>
      <c r="C76" s="3">
        <f>SUM(E76+D76)</f>
        <v>20</v>
      </c>
      <c r="D76" s="4">
        <f>'Оценка расходов 5'!G18</f>
        <v>20</v>
      </c>
      <c r="E76" s="5">
        <f>'Оценка расходов 5'!G19</f>
        <v>0</v>
      </c>
    </row>
    <row r="77" spans="1:6" ht="15.75" x14ac:dyDescent="0.25">
      <c r="A77" s="110"/>
      <c r="B77" s="43">
        <v>2025</v>
      </c>
      <c r="C77" s="3">
        <f t="shared" ref="C77:C82" si="3">SUM(E77+D77)</f>
        <v>16.190000000000001</v>
      </c>
      <c r="D77" s="4">
        <f>'Оценка расходов 5'!H18</f>
        <v>16.190000000000001</v>
      </c>
      <c r="E77" s="5">
        <f>'Оценка расходов 5'!H19</f>
        <v>0</v>
      </c>
    </row>
    <row r="78" spans="1:6" ht="15.75" x14ac:dyDescent="0.25">
      <c r="A78" s="110"/>
      <c r="B78" s="43">
        <v>2026</v>
      </c>
      <c r="C78" s="3">
        <f t="shared" si="3"/>
        <v>8.18</v>
      </c>
      <c r="D78" s="4">
        <f>'Оценка расходов 5'!I18</f>
        <v>8.18</v>
      </c>
      <c r="E78" s="5">
        <f>'Оценка расходов 5'!I19</f>
        <v>0</v>
      </c>
    </row>
    <row r="79" spans="1:6" ht="15.75" x14ac:dyDescent="0.25">
      <c r="A79" s="110"/>
      <c r="B79" s="43">
        <v>2027</v>
      </c>
      <c r="C79" s="3">
        <f t="shared" si="3"/>
        <v>1.0900000000000001</v>
      </c>
      <c r="D79" s="4">
        <f>'Оценка расходов 5'!J18</f>
        <v>1.0900000000000001</v>
      </c>
      <c r="E79" s="5">
        <f>'Оценка расходов 5'!J19</f>
        <v>0</v>
      </c>
    </row>
    <row r="80" spans="1:6" ht="15.75" x14ac:dyDescent="0.25">
      <c r="A80" s="110"/>
      <c r="B80" s="43">
        <v>2028</v>
      </c>
      <c r="C80" s="3">
        <f t="shared" si="3"/>
        <v>0</v>
      </c>
      <c r="D80" s="4">
        <f>'Оценка расходов 5'!K18</f>
        <v>0</v>
      </c>
      <c r="E80" s="5">
        <f>'Оценка расходов 5'!K19</f>
        <v>0</v>
      </c>
    </row>
    <row r="81" spans="1:7" ht="15.75" x14ac:dyDescent="0.25">
      <c r="A81" s="110"/>
      <c r="B81" s="43">
        <v>2029</v>
      </c>
      <c r="C81" s="3">
        <f t="shared" si="3"/>
        <v>0</v>
      </c>
      <c r="D81" s="4">
        <f>'Оценка расходов 5'!L18</f>
        <v>0</v>
      </c>
      <c r="E81" s="5">
        <f>'Оценка расходов 5'!L19</f>
        <v>0</v>
      </c>
    </row>
    <row r="82" spans="1:7" ht="15.75" x14ac:dyDescent="0.25">
      <c r="A82" s="110"/>
      <c r="B82" s="43">
        <v>2030</v>
      </c>
      <c r="C82" s="3">
        <f t="shared" si="3"/>
        <v>0</v>
      </c>
      <c r="D82" s="4">
        <f>'Оценка расходов 5'!M18</f>
        <v>0</v>
      </c>
      <c r="E82" s="5">
        <f>'Оценка расходов 5'!M19</f>
        <v>0</v>
      </c>
    </row>
    <row r="83" spans="1:7" ht="15.75" x14ac:dyDescent="0.25">
      <c r="A83" s="110"/>
      <c r="B83" s="43" t="s">
        <v>13</v>
      </c>
      <c r="C83" s="7">
        <f>SUM(C75:C82)</f>
        <v>65.460000000000008</v>
      </c>
      <c r="D83" s="7">
        <f t="shared" ref="D83:E83" si="4">SUM(D75:D82)</f>
        <v>65.460000000000008</v>
      </c>
      <c r="E83" s="7">
        <f t="shared" si="4"/>
        <v>0</v>
      </c>
    </row>
    <row r="84" spans="1:7" ht="86.25" customHeight="1" x14ac:dyDescent="0.25">
      <c r="A84" s="41" t="s">
        <v>172</v>
      </c>
      <c r="B84" s="148" t="s">
        <v>98</v>
      </c>
      <c r="C84" s="148"/>
      <c r="D84" s="148"/>
      <c r="E84" s="148"/>
    </row>
    <row r="85" spans="1:7" ht="14.25" customHeight="1" x14ac:dyDescent="0.25">
      <c r="A85" s="9"/>
      <c r="B85" s="10"/>
      <c r="C85" s="10"/>
      <c r="D85" s="10"/>
      <c r="E85" s="10"/>
    </row>
    <row r="86" spans="1:7" ht="16.5" x14ac:dyDescent="0.25">
      <c r="A86" s="111" t="s">
        <v>0</v>
      </c>
      <c r="B86" s="112"/>
      <c r="C86" s="112"/>
      <c r="D86" s="112"/>
      <c r="E86" s="112"/>
    </row>
    <row r="87" spans="1:7" ht="30.75" customHeight="1" x14ac:dyDescent="0.25">
      <c r="A87" s="113" t="s">
        <v>102</v>
      </c>
      <c r="B87" s="114"/>
      <c r="C87" s="114"/>
      <c r="D87" s="114"/>
      <c r="E87" s="114"/>
    </row>
    <row r="89" spans="1:7" ht="47.25" customHeight="1" x14ac:dyDescent="0.25">
      <c r="A89" s="41" t="s">
        <v>23</v>
      </c>
      <c r="B89" s="115" t="s">
        <v>2</v>
      </c>
      <c r="C89" s="116"/>
      <c r="D89" s="116"/>
      <c r="E89" s="116"/>
      <c r="G89" s="30"/>
    </row>
    <row r="90" spans="1:7" ht="31.5" x14ac:dyDescent="0.25">
      <c r="A90" s="52" t="s">
        <v>183</v>
      </c>
      <c r="B90" s="117" t="s">
        <v>24</v>
      </c>
      <c r="C90" s="118"/>
      <c r="D90" s="118"/>
      <c r="E90" s="118"/>
    </row>
    <row r="91" spans="1:7" ht="37.5" customHeight="1" x14ac:dyDescent="0.25">
      <c r="A91" s="41" t="s">
        <v>25</v>
      </c>
      <c r="B91" s="119" t="s">
        <v>99</v>
      </c>
      <c r="C91" s="120"/>
      <c r="D91" s="120"/>
      <c r="E91" s="120"/>
    </row>
    <row r="92" spans="1:7" ht="32.25" customHeight="1" x14ac:dyDescent="0.25">
      <c r="A92" s="96" t="s">
        <v>26</v>
      </c>
      <c r="B92" s="87" t="s">
        <v>100</v>
      </c>
      <c r="C92" s="88"/>
      <c r="D92" s="88"/>
      <c r="E92" s="89"/>
    </row>
    <row r="93" spans="1:7" ht="15.75" customHeight="1" x14ac:dyDescent="0.25">
      <c r="A93" s="128"/>
      <c r="B93" s="93" t="s">
        <v>101</v>
      </c>
      <c r="C93" s="94"/>
      <c r="D93" s="94"/>
      <c r="E93" s="95"/>
    </row>
    <row r="94" spans="1:7" ht="34.5" customHeight="1" x14ac:dyDescent="0.25">
      <c r="A94" s="96" t="s">
        <v>27</v>
      </c>
      <c r="B94" s="87" t="s">
        <v>31</v>
      </c>
      <c r="C94" s="88"/>
      <c r="D94" s="88"/>
      <c r="E94" s="89"/>
    </row>
    <row r="95" spans="1:7" ht="64.5" customHeight="1" x14ac:dyDescent="0.25">
      <c r="A95" s="128"/>
      <c r="B95" s="93" t="s">
        <v>103</v>
      </c>
      <c r="C95" s="129"/>
      <c r="D95" s="129"/>
      <c r="E95" s="130"/>
    </row>
    <row r="96" spans="1:7" ht="50.25" customHeight="1" x14ac:dyDescent="0.25">
      <c r="A96" s="128"/>
      <c r="B96" s="90" t="s">
        <v>104</v>
      </c>
      <c r="C96" s="170"/>
      <c r="D96" s="170"/>
      <c r="E96" s="171"/>
    </row>
    <row r="97" spans="1:7" ht="45.75" customHeight="1" x14ac:dyDescent="0.25">
      <c r="A97" s="128"/>
      <c r="B97" s="93" t="s">
        <v>105</v>
      </c>
      <c r="C97" s="129"/>
      <c r="D97" s="129"/>
      <c r="E97" s="130"/>
    </row>
    <row r="98" spans="1:7" ht="49.5" customHeight="1" x14ac:dyDescent="0.25">
      <c r="A98" s="128"/>
      <c r="B98" s="93" t="s">
        <v>106</v>
      </c>
      <c r="C98" s="129"/>
      <c r="D98" s="129"/>
      <c r="E98" s="130"/>
    </row>
    <row r="99" spans="1:7" ht="60.75" customHeight="1" x14ac:dyDescent="0.25">
      <c r="A99" s="128"/>
      <c r="B99" s="93" t="s">
        <v>107</v>
      </c>
      <c r="C99" s="129"/>
      <c r="D99" s="129"/>
      <c r="E99" s="130"/>
    </row>
    <row r="100" spans="1:7" ht="50.25" customHeight="1" x14ac:dyDescent="0.25">
      <c r="A100" s="128"/>
      <c r="B100" s="125" t="s">
        <v>108</v>
      </c>
      <c r="C100" s="126"/>
      <c r="D100" s="126"/>
      <c r="E100" s="127"/>
    </row>
    <row r="101" spans="1:7" ht="47.25" x14ac:dyDescent="0.25">
      <c r="A101" s="51" t="s">
        <v>184</v>
      </c>
      <c r="B101" s="106" t="s">
        <v>182</v>
      </c>
      <c r="C101" s="107"/>
      <c r="D101" s="107"/>
      <c r="E101" s="108"/>
    </row>
    <row r="102" spans="1:7" ht="15.75" customHeight="1" x14ac:dyDescent="0.25">
      <c r="A102" s="109" t="s">
        <v>29</v>
      </c>
      <c r="B102" s="102" t="s">
        <v>10</v>
      </c>
      <c r="C102" s="43" t="s">
        <v>11</v>
      </c>
      <c r="D102" s="102" t="s">
        <v>14</v>
      </c>
      <c r="E102" s="102"/>
    </row>
    <row r="103" spans="1:7" ht="78.75" x14ac:dyDescent="0.25">
      <c r="A103" s="110"/>
      <c r="B103" s="102"/>
      <c r="C103" s="43" t="s">
        <v>12</v>
      </c>
      <c r="D103" s="43" t="s">
        <v>16</v>
      </c>
      <c r="E103" s="43" t="s">
        <v>17</v>
      </c>
    </row>
    <row r="104" spans="1:7" ht="15.75" x14ac:dyDescent="0.25">
      <c r="A104" s="110"/>
      <c r="B104" s="43">
        <v>2023</v>
      </c>
      <c r="C104" s="7">
        <f>SUM(D104:E104)</f>
        <v>34161.369999999995</v>
      </c>
      <c r="D104" s="7">
        <f>'Оценка расходов 5'!F22</f>
        <v>29111.599999999999</v>
      </c>
      <c r="E104" s="7">
        <f>'Оценка расходов 5'!F23</f>
        <v>5049.7700000000004</v>
      </c>
      <c r="F104" s="6"/>
      <c r="G104" s="6"/>
    </row>
    <row r="105" spans="1:7" ht="15.75" x14ac:dyDescent="0.25">
      <c r="A105" s="110"/>
      <c r="B105" s="43">
        <v>2024</v>
      </c>
      <c r="C105" s="7">
        <f>SUM(D105:E105)</f>
        <v>27115.98</v>
      </c>
      <c r="D105" s="7">
        <f>'Оценка расходов 5'!G22</f>
        <v>22922</v>
      </c>
      <c r="E105" s="7">
        <f>'Оценка расходов 5'!G23</f>
        <v>4193.9799999999996</v>
      </c>
    </row>
    <row r="106" spans="1:7" ht="15.75" x14ac:dyDescent="0.25">
      <c r="A106" s="110"/>
      <c r="B106" s="43">
        <v>2025</v>
      </c>
      <c r="C106" s="7">
        <f>SUM(D106:E106)</f>
        <v>24075.64</v>
      </c>
      <c r="D106" s="7">
        <f>'Оценка расходов 5'!H22</f>
        <v>20920.64</v>
      </c>
      <c r="E106" s="7">
        <f>'Оценка расходов 5'!H23</f>
        <v>3155</v>
      </c>
      <c r="F106" s="6"/>
      <c r="G106" s="6"/>
    </row>
    <row r="107" spans="1:7" ht="15.75" x14ac:dyDescent="0.25">
      <c r="A107" s="110"/>
      <c r="B107" s="43">
        <v>2026</v>
      </c>
      <c r="C107" s="7">
        <f t="shared" ref="C107:C111" si="5">SUM(D107:E107)</f>
        <v>20361</v>
      </c>
      <c r="D107" s="7">
        <f>'Оценка расходов 5'!I22</f>
        <v>17000</v>
      </c>
      <c r="E107" s="7">
        <f>'Оценка расходов 5'!I23</f>
        <v>3361</v>
      </c>
    </row>
    <row r="108" spans="1:7" ht="15.75" x14ac:dyDescent="0.25">
      <c r="A108" s="110"/>
      <c r="B108" s="43">
        <v>2027</v>
      </c>
      <c r="C108" s="7">
        <f t="shared" si="5"/>
        <v>20361</v>
      </c>
      <c r="D108" s="7">
        <f>'Оценка расходов 5'!J22</f>
        <v>17000</v>
      </c>
      <c r="E108" s="7">
        <f>'Оценка расходов 5'!J23</f>
        <v>3361</v>
      </c>
    </row>
    <row r="109" spans="1:7" ht="15.75" x14ac:dyDescent="0.25">
      <c r="A109" s="110"/>
      <c r="B109" s="43">
        <v>2028</v>
      </c>
      <c r="C109" s="7">
        <f t="shared" si="5"/>
        <v>0</v>
      </c>
      <c r="D109" s="7">
        <f>'Оценка расходов 5'!K22</f>
        <v>0</v>
      </c>
      <c r="E109" s="7">
        <f>'Оценка расходов 5'!K23</f>
        <v>0</v>
      </c>
    </row>
    <row r="110" spans="1:7" ht="15.75" x14ac:dyDescent="0.25">
      <c r="A110" s="110"/>
      <c r="B110" s="43">
        <v>2029</v>
      </c>
      <c r="C110" s="7">
        <f t="shared" si="5"/>
        <v>0</v>
      </c>
      <c r="D110" s="7">
        <f>'Оценка расходов 5'!L22</f>
        <v>0</v>
      </c>
      <c r="E110" s="7">
        <f>'Оценка расходов 5'!L23</f>
        <v>0</v>
      </c>
    </row>
    <row r="111" spans="1:7" ht="15.75" x14ac:dyDescent="0.25">
      <c r="A111" s="110"/>
      <c r="B111" s="43">
        <v>2030</v>
      </c>
      <c r="C111" s="7">
        <f t="shared" si="5"/>
        <v>0</v>
      </c>
      <c r="D111" s="7">
        <f>'Оценка расходов 5'!M22</f>
        <v>0</v>
      </c>
      <c r="E111" s="7">
        <f>'Оценка расходов 5'!M23</f>
        <v>0</v>
      </c>
    </row>
    <row r="112" spans="1:7" ht="15.75" x14ac:dyDescent="0.25">
      <c r="A112" s="110"/>
      <c r="B112" s="44" t="s">
        <v>13</v>
      </c>
      <c r="C112" s="40">
        <f>SUM(C104:C111)</f>
        <v>126074.98999999999</v>
      </c>
      <c r="D112" s="40">
        <f t="shared" ref="D112:E112" si="6">SUM(D104:D111)</f>
        <v>106954.23999999999</v>
      </c>
      <c r="E112" s="40">
        <f t="shared" si="6"/>
        <v>19120.75</v>
      </c>
    </row>
    <row r="113" spans="1:7" ht="46.5" customHeight="1" x14ac:dyDescent="0.25">
      <c r="A113" s="109" t="s">
        <v>172</v>
      </c>
      <c r="B113" s="134" t="s">
        <v>173</v>
      </c>
      <c r="C113" s="135"/>
      <c r="D113" s="135"/>
      <c r="E113" s="136"/>
    </row>
    <row r="114" spans="1:7" ht="47.25" customHeight="1" x14ac:dyDescent="0.25">
      <c r="A114" s="109"/>
      <c r="B114" s="137" t="s">
        <v>174</v>
      </c>
      <c r="C114" s="138"/>
      <c r="D114" s="138"/>
      <c r="E114" s="139"/>
    </row>
    <row r="115" spans="1:7" ht="48.75" customHeight="1" x14ac:dyDescent="0.25">
      <c r="A115" s="109"/>
      <c r="B115" s="84" t="s">
        <v>165</v>
      </c>
      <c r="C115" s="140"/>
      <c r="D115" s="140"/>
      <c r="E115" s="141"/>
      <c r="F115" s="2"/>
    </row>
    <row r="117" spans="1:7" ht="16.5" x14ac:dyDescent="0.25">
      <c r="A117" s="111" t="s">
        <v>0</v>
      </c>
      <c r="B117" s="112"/>
      <c r="C117" s="112"/>
      <c r="D117" s="112"/>
      <c r="E117" s="112"/>
    </row>
    <row r="118" spans="1:7" ht="33.75" customHeight="1" x14ac:dyDescent="0.25">
      <c r="A118" s="113" t="s">
        <v>109</v>
      </c>
      <c r="B118" s="114"/>
      <c r="C118" s="114"/>
      <c r="D118" s="114"/>
      <c r="E118" s="114"/>
    </row>
    <row r="119" spans="1:7" x14ac:dyDescent="0.25">
      <c r="G119" s="2"/>
    </row>
    <row r="120" spans="1:7" ht="47.25" customHeight="1" x14ac:dyDescent="0.25">
      <c r="A120" s="41" t="s">
        <v>23</v>
      </c>
      <c r="B120" s="115" t="s">
        <v>2</v>
      </c>
      <c r="C120" s="116"/>
      <c r="D120" s="116"/>
      <c r="E120" s="116"/>
    </row>
    <row r="121" spans="1:7" ht="31.5" customHeight="1" x14ac:dyDescent="0.25">
      <c r="A121" s="52" t="s">
        <v>183</v>
      </c>
      <c r="B121" s="117" t="s">
        <v>35</v>
      </c>
      <c r="C121" s="118"/>
      <c r="D121" s="118"/>
      <c r="E121" s="118"/>
    </row>
    <row r="122" spans="1:7" ht="34.5" customHeight="1" x14ac:dyDescent="0.25">
      <c r="A122" s="41" t="s">
        <v>25</v>
      </c>
      <c r="B122" s="119" t="s">
        <v>110</v>
      </c>
      <c r="C122" s="120"/>
      <c r="D122" s="120"/>
      <c r="E122" s="120"/>
    </row>
    <row r="123" spans="1:7" ht="32.25" customHeight="1" x14ac:dyDescent="0.25">
      <c r="A123" s="79" t="s">
        <v>26</v>
      </c>
      <c r="B123" s="87" t="s">
        <v>32</v>
      </c>
      <c r="C123" s="121"/>
      <c r="D123" s="121"/>
      <c r="E123" s="122"/>
    </row>
    <row r="124" spans="1:7" ht="51" customHeight="1" x14ac:dyDescent="0.25">
      <c r="A124" s="79"/>
      <c r="B124" s="93" t="s">
        <v>50</v>
      </c>
      <c r="C124" s="94"/>
      <c r="D124" s="94"/>
      <c r="E124" s="95"/>
    </row>
    <row r="125" spans="1:7" ht="30.75" customHeight="1" x14ac:dyDescent="0.25">
      <c r="A125" s="79"/>
      <c r="B125" s="93" t="s">
        <v>112</v>
      </c>
      <c r="C125" s="94"/>
      <c r="D125" s="94"/>
      <c r="E125" s="95"/>
    </row>
    <row r="126" spans="1:7" ht="37.5" customHeight="1" x14ac:dyDescent="0.25">
      <c r="A126" s="145"/>
      <c r="B126" s="93" t="s">
        <v>111</v>
      </c>
      <c r="C126" s="146"/>
      <c r="D126" s="146"/>
      <c r="E126" s="147"/>
    </row>
    <row r="127" spans="1:7" ht="33.75" customHeight="1" x14ac:dyDescent="0.25">
      <c r="A127" s="97" t="s">
        <v>27</v>
      </c>
      <c r="B127" s="87" t="s">
        <v>159</v>
      </c>
      <c r="C127" s="121"/>
      <c r="D127" s="121"/>
      <c r="E127" s="122"/>
    </row>
    <row r="128" spans="1:7" ht="30.75" customHeight="1" x14ac:dyDescent="0.25">
      <c r="A128" s="97"/>
      <c r="B128" s="90" t="s">
        <v>160</v>
      </c>
      <c r="C128" s="91"/>
      <c r="D128" s="91"/>
      <c r="E128" s="92"/>
    </row>
    <row r="129" spans="1:5" ht="33.75" customHeight="1" x14ac:dyDescent="0.25">
      <c r="A129" s="97"/>
      <c r="B129" s="93" t="s">
        <v>161</v>
      </c>
      <c r="C129" s="94"/>
      <c r="D129" s="94"/>
      <c r="E129" s="95"/>
    </row>
    <row r="130" spans="1:5" ht="48" customHeight="1" x14ac:dyDescent="0.25">
      <c r="A130" s="128"/>
      <c r="B130" s="93" t="s">
        <v>162</v>
      </c>
      <c r="C130" s="129"/>
      <c r="D130" s="129"/>
      <c r="E130" s="130"/>
    </row>
    <row r="131" spans="1:5" ht="30.75" customHeight="1" x14ac:dyDescent="0.25">
      <c r="A131" s="128"/>
      <c r="B131" s="93" t="s">
        <v>163</v>
      </c>
      <c r="C131" s="129"/>
      <c r="D131" s="129"/>
      <c r="E131" s="130"/>
    </row>
    <row r="132" spans="1:5" ht="80.25" customHeight="1" x14ac:dyDescent="0.25">
      <c r="A132" s="128"/>
      <c r="B132" s="125" t="s">
        <v>164</v>
      </c>
      <c r="C132" s="126"/>
      <c r="D132" s="126"/>
      <c r="E132" s="127"/>
    </row>
    <row r="133" spans="1:5" ht="47.25" x14ac:dyDescent="0.25">
      <c r="A133" s="51" t="s">
        <v>184</v>
      </c>
      <c r="B133" s="106" t="s">
        <v>182</v>
      </c>
      <c r="C133" s="107"/>
      <c r="D133" s="107"/>
      <c r="E133" s="108"/>
    </row>
    <row r="134" spans="1:5" ht="15.75" customHeight="1" x14ac:dyDescent="0.25">
      <c r="A134" s="109" t="s">
        <v>29</v>
      </c>
      <c r="B134" s="101" t="s">
        <v>10</v>
      </c>
      <c r="C134" s="42" t="s">
        <v>11</v>
      </c>
      <c r="D134" s="101" t="s">
        <v>14</v>
      </c>
      <c r="E134" s="101"/>
    </row>
    <row r="135" spans="1:5" ht="78.75" x14ac:dyDescent="0.25">
      <c r="A135" s="110"/>
      <c r="B135" s="102"/>
      <c r="C135" s="43" t="s">
        <v>12</v>
      </c>
      <c r="D135" s="43" t="s">
        <v>16</v>
      </c>
      <c r="E135" s="43" t="s">
        <v>17</v>
      </c>
    </row>
    <row r="136" spans="1:5" ht="15.75" x14ac:dyDescent="0.25">
      <c r="A136" s="110"/>
      <c r="B136" s="43">
        <v>2023</v>
      </c>
      <c r="C136" s="4">
        <f>SUM(D136+E136)</f>
        <v>54702.899999999994</v>
      </c>
      <c r="D136" s="4">
        <f>'Оценка расходов 5'!F26</f>
        <v>54261.2</v>
      </c>
      <c r="E136" s="4">
        <f>'Оценка расходов 5'!F27</f>
        <v>441.7</v>
      </c>
    </row>
    <row r="137" spans="1:5" ht="15.75" x14ac:dyDescent="0.25">
      <c r="A137" s="110"/>
      <c r="B137" s="43">
        <v>2024</v>
      </c>
      <c r="C137" s="4">
        <f t="shared" ref="C137:C143" si="7">SUM(D137+E137)</f>
        <v>69860.160000000003</v>
      </c>
      <c r="D137" s="4">
        <f>'Оценка расходов 5'!G26</f>
        <v>69860.160000000003</v>
      </c>
      <c r="E137" s="4">
        <f>'Оценка расходов 5'!H27</f>
        <v>0</v>
      </c>
    </row>
    <row r="138" spans="1:5" ht="15.75" x14ac:dyDescent="0.25">
      <c r="A138" s="110"/>
      <c r="B138" s="43">
        <v>2025</v>
      </c>
      <c r="C138" s="4">
        <f t="shared" si="7"/>
        <v>69601.7</v>
      </c>
      <c r="D138" s="4">
        <f>'Оценка расходов 5'!H26</f>
        <v>69601.7</v>
      </c>
      <c r="E138" s="4">
        <f>'Оценка расходов 5'!I27</f>
        <v>0</v>
      </c>
    </row>
    <row r="139" spans="1:5" ht="15.75" x14ac:dyDescent="0.25">
      <c r="A139" s="110"/>
      <c r="B139" s="43">
        <v>2026</v>
      </c>
      <c r="C139" s="4">
        <f t="shared" si="7"/>
        <v>59185.5</v>
      </c>
      <c r="D139" s="4">
        <f>'Оценка расходов 5'!I26</f>
        <v>59185.5</v>
      </c>
      <c r="E139" s="4">
        <f>'Оценка расходов 5'!J27</f>
        <v>0</v>
      </c>
    </row>
    <row r="140" spans="1:5" ht="15.75" x14ac:dyDescent="0.25">
      <c r="A140" s="110"/>
      <c r="B140" s="43">
        <v>2027</v>
      </c>
      <c r="C140" s="4">
        <f t="shared" si="7"/>
        <v>59511.4</v>
      </c>
      <c r="D140" s="4">
        <f>'Оценка расходов 5'!J26</f>
        <v>59511.4</v>
      </c>
      <c r="E140" s="4">
        <f>'Оценка расходов 5'!K27</f>
        <v>0</v>
      </c>
    </row>
    <row r="141" spans="1:5" ht="15.75" x14ac:dyDescent="0.25">
      <c r="A141" s="110"/>
      <c r="B141" s="43">
        <v>2028</v>
      </c>
      <c r="C141" s="4">
        <f t="shared" si="7"/>
        <v>0</v>
      </c>
      <c r="D141" s="4">
        <f>'Оценка расходов 5'!K26</f>
        <v>0</v>
      </c>
      <c r="E141" s="4">
        <f>'Оценка расходов 5'!L27</f>
        <v>0</v>
      </c>
    </row>
    <row r="142" spans="1:5" ht="15.75" x14ac:dyDescent="0.25">
      <c r="A142" s="110"/>
      <c r="B142" s="43">
        <v>2029</v>
      </c>
      <c r="C142" s="4">
        <f t="shared" si="7"/>
        <v>0</v>
      </c>
      <c r="D142" s="4">
        <f>'Оценка расходов 5'!L26</f>
        <v>0</v>
      </c>
      <c r="E142" s="4">
        <f>'Оценка расходов 5'!M27</f>
        <v>0</v>
      </c>
    </row>
    <row r="143" spans="1:5" ht="15.75" x14ac:dyDescent="0.25">
      <c r="A143" s="110"/>
      <c r="B143" s="43">
        <v>2030</v>
      </c>
      <c r="C143" s="4">
        <f t="shared" si="7"/>
        <v>0</v>
      </c>
      <c r="D143" s="4">
        <f>'Оценка расходов 5'!M26</f>
        <v>0</v>
      </c>
      <c r="E143" s="4">
        <f>'Оценка расходов 5'!N27</f>
        <v>0</v>
      </c>
    </row>
    <row r="144" spans="1:5" ht="15.75" x14ac:dyDescent="0.25">
      <c r="A144" s="110"/>
      <c r="B144" s="44" t="s">
        <v>13</v>
      </c>
      <c r="C144" s="35">
        <f>SUM(C136:C143)</f>
        <v>312861.66000000003</v>
      </c>
      <c r="D144" s="35">
        <f t="shared" ref="D144:E144" si="8">SUM(D136:D143)</f>
        <v>312419.96000000002</v>
      </c>
      <c r="E144" s="35">
        <f t="shared" si="8"/>
        <v>441.7</v>
      </c>
    </row>
    <row r="145" spans="1:5" ht="39" customHeight="1" x14ac:dyDescent="0.25">
      <c r="A145" s="79" t="s">
        <v>172</v>
      </c>
      <c r="B145" s="131" t="s">
        <v>115</v>
      </c>
      <c r="C145" s="132"/>
      <c r="D145" s="132"/>
      <c r="E145" s="133"/>
    </row>
    <row r="146" spans="1:5" ht="39" customHeight="1" x14ac:dyDescent="0.25">
      <c r="A146" s="80"/>
      <c r="B146" s="84" t="s">
        <v>116</v>
      </c>
      <c r="C146" s="85"/>
      <c r="D146" s="85"/>
      <c r="E146" s="86"/>
    </row>
    <row r="147" spans="1:5" ht="15" customHeight="1" x14ac:dyDescent="0.25">
      <c r="A147" s="11"/>
      <c r="B147" s="12"/>
      <c r="C147" s="13"/>
      <c r="D147" s="13"/>
      <c r="E147" s="13"/>
    </row>
    <row r="148" spans="1:5" ht="16.5" x14ac:dyDescent="0.25">
      <c r="A148" s="111" t="s">
        <v>0</v>
      </c>
      <c r="B148" s="112"/>
      <c r="C148" s="112"/>
      <c r="D148" s="112"/>
      <c r="E148" s="112"/>
    </row>
    <row r="149" spans="1:5" ht="15" customHeight="1" x14ac:dyDescent="0.25">
      <c r="A149" s="113" t="s">
        <v>91</v>
      </c>
      <c r="B149" s="114"/>
      <c r="C149" s="114"/>
      <c r="D149" s="114"/>
      <c r="E149" s="114"/>
    </row>
    <row r="151" spans="1:5" ht="47.25" customHeight="1" x14ac:dyDescent="0.25">
      <c r="A151" s="41" t="s">
        <v>23</v>
      </c>
      <c r="B151" s="115" t="s">
        <v>2</v>
      </c>
      <c r="C151" s="116"/>
      <c r="D151" s="116"/>
      <c r="E151" s="116"/>
    </row>
    <row r="152" spans="1:5" ht="49.5" customHeight="1" x14ac:dyDescent="0.25">
      <c r="A152" s="52" t="s">
        <v>183</v>
      </c>
      <c r="B152" s="115" t="s">
        <v>84</v>
      </c>
      <c r="C152" s="116"/>
      <c r="D152" s="116"/>
      <c r="E152" s="116"/>
    </row>
    <row r="153" spans="1:5" ht="31.5" customHeight="1" x14ac:dyDescent="0.25">
      <c r="A153" s="41" t="s">
        <v>25</v>
      </c>
      <c r="B153" s="87" t="s">
        <v>127</v>
      </c>
      <c r="C153" s="88"/>
      <c r="D153" s="88"/>
      <c r="E153" s="89"/>
    </row>
    <row r="154" spans="1:5" ht="31.5" customHeight="1" x14ac:dyDescent="0.25">
      <c r="A154" s="96" t="s">
        <v>26</v>
      </c>
      <c r="B154" s="81" t="s">
        <v>89</v>
      </c>
      <c r="C154" s="82"/>
      <c r="D154" s="82"/>
      <c r="E154" s="83"/>
    </row>
    <row r="155" spans="1:5" ht="30" customHeight="1" x14ac:dyDescent="0.25">
      <c r="A155" s="97"/>
      <c r="B155" s="93" t="s">
        <v>88</v>
      </c>
      <c r="C155" s="94"/>
      <c r="D155" s="94"/>
      <c r="E155" s="95"/>
    </row>
    <row r="156" spans="1:5" ht="32.25" customHeight="1" x14ac:dyDescent="0.25">
      <c r="A156" s="96" t="s">
        <v>27</v>
      </c>
      <c r="B156" s="87" t="s">
        <v>87</v>
      </c>
      <c r="C156" s="88"/>
      <c r="D156" s="88"/>
      <c r="E156" s="89"/>
    </row>
    <row r="157" spans="1:5" ht="35.25" customHeight="1" x14ac:dyDescent="0.25">
      <c r="A157" s="97"/>
      <c r="B157" s="93" t="s">
        <v>40</v>
      </c>
      <c r="C157" s="94"/>
      <c r="D157" s="94"/>
      <c r="E157" s="95"/>
    </row>
    <row r="158" spans="1:5" ht="33" customHeight="1" x14ac:dyDescent="0.25">
      <c r="A158" s="128"/>
      <c r="B158" s="93" t="s">
        <v>90</v>
      </c>
      <c r="C158" s="129"/>
      <c r="D158" s="129"/>
      <c r="E158" s="130"/>
    </row>
    <row r="159" spans="1:5" ht="31.5" customHeight="1" x14ac:dyDescent="0.25">
      <c r="A159" s="128"/>
      <c r="B159" s="93" t="s">
        <v>41</v>
      </c>
      <c r="C159" s="129"/>
      <c r="D159" s="129"/>
      <c r="E159" s="130"/>
    </row>
    <row r="160" spans="1:5" ht="49.5" customHeight="1" x14ac:dyDescent="0.25">
      <c r="A160" s="128"/>
      <c r="B160" s="90" t="s">
        <v>42</v>
      </c>
      <c r="C160" s="170"/>
      <c r="D160" s="170"/>
      <c r="E160" s="171"/>
    </row>
    <row r="161" spans="1:5" ht="46.5" customHeight="1" x14ac:dyDescent="0.25">
      <c r="A161" s="128"/>
      <c r="B161" s="125" t="s">
        <v>92</v>
      </c>
      <c r="C161" s="126"/>
      <c r="D161" s="126"/>
      <c r="E161" s="127"/>
    </row>
    <row r="162" spans="1:5" ht="47.25" x14ac:dyDescent="0.25">
      <c r="A162" s="51" t="s">
        <v>184</v>
      </c>
      <c r="B162" s="106" t="s">
        <v>182</v>
      </c>
      <c r="C162" s="107"/>
      <c r="D162" s="107"/>
      <c r="E162" s="108"/>
    </row>
    <row r="163" spans="1:5" ht="15.75" customHeight="1" x14ac:dyDescent="0.25">
      <c r="A163" s="109" t="s">
        <v>29</v>
      </c>
      <c r="B163" s="101" t="s">
        <v>10</v>
      </c>
      <c r="C163" s="42" t="s">
        <v>11</v>
      </c>
      <c r="D163" s="101" t="s">
        <v>14</v>
      </c>
      <c r="E163" s="101"/>
    </row>
    <row r="164" spans="1:5" ht="78.75" x14ac:dyDescent="0.25">
      <c r="A164" s="110"/>
      <c r="B164" s="102"/>
      <c r="C164" s="43" t="s">
        <v>12</v>
      </c>
      <c r="D164" s="43" t="s">
        <v>16</v>
      </c>
      <c r="E164" s="43" t="s">
        <v>17</v>
      </c>
    </row>
    <row r="165" spans="1:5" ht="15.75" x14ac:dyDescent="0.25">
      <c r="A165" s="110"/>
      <c r="B165" s="43">
        <v>2023</v>
      </c>
      <c r="C165" s="5">
        <f>SUM(D165)</f>
        <v>0</v>
      </c>
      <c r="D165" s="5">
        <v>0</v>
      </c>
      <c r="E165" s="5">
        <v>0</v>
      </c>
    </row>
    <row r="166" spans="1:5" ht="15.75" x14ac:dyDescent="0.25">
      <c r="A166" s="110"/>
      <c r="B166" s="43">
        <v>2024</v>
      </c>
      <c r="C166" s="5">
        <f t="shared" ref="C166:C172" si="9">SUM(D166)</f>
        <v>0</v>
      </c>
      <c r="D166" s="5">
        <v>0</v>
      </c>
      <c r="E166" s="5">
        <v>0</v>
      </c>
    </row>
    <row r="167" spans="1:5" ht="15.75" x14ac:dyDescent="0.25">
      <c r="A167" s="110"/>
      <c r="B167" s="43">
        <v>2025</v>
      </c>
      <c r="C167" s="5">
        <f t="shared" si="9"/>
        <v>0</v>
      </c>
      <c r="D167" s="5">
        <v>0</v>
      </c>
      <c r="E167" s="5">
        <v>0</v>
      </c>
    </row>
    <row r="168" spans="1:5" ht="15.75" x14ac:dyDescent="0.25">
      <c r="A168" s="110"/>
      <c r="B168" s="43">
        <v>2026</v>
      </c>
      <c r="C168" s="5">
        <f t="shared" si="9"/>
        <v>0</v>
      </c>
      <c r="D168" s="5">
        <v>0</v>
      </c>
      <c r="E168" s="5">
        <v>0</v>
      </c>
    </row>
    <row r="169" spans="1:5" ht="15.75" x14ac:dyDescent="0.25">
      <c r="A169" s="110"/>
      <c r="B169" s="43">
        <v>2027</v>
      </c>
      <c r="C169" s="5">
        <f t="shared" si="9"/>
        <v>0</v>
      </c>
      <c r="D169" s="5">
        <v>0</v>
      </c>
      <c r="E169" s="5">
        <v>0</v>
      </c>
    </row>
    <row r="170" spans="1:5" ht="15.75" x14ac:dyDescent="0.25">
      <c r="A170" s="110"/>
      <c r="B170" s="43">
        <v>2028</v>
      </c>
      <c r="C170" s="5">
        <f t="shared" si="9"/>
        <v>0</v>
      </c>
      <c r="D170" s="5">
        <v>0</v>
      </c>
      <c r="E170" s="5">
        <v>0</v>
      </c>
    </row>
    <row r="171" spans="1:5" ht="15.75" x14ac:dyDescent="0.25">
      <c r="A171" s="110"/>
      <c r="B171" s="43">
        <v>2029</v>
      </c>
      <c r="C171" s="5">
        <f t="shared" si="9"/>
        <v>0</v>
      </c>
      <c r="D171" s="5">
        <v>0</v>
      </c>
      <c r="E171" s="5">
        <v>0</v>
      </c>
    </row>
    <row r="172" spans="1:5" ht="15.75" x14ac:dyDescent="0.25">
      <c r="A172" s="110"/>
      <c r="B172" s="43">
        <v>2030</v>
      </c>
      <c r="C172" s="5">
        <f t="shared" si="9"/>
        <v>0</v>
      </c>
      <c r="D172" s="5">
        <v>0</v>
      </c>
      <c r="E172" s="5">
        <v>0</v>
      </c>
    </row>
    <row r="173" spans="1:5" ht="15.75" x14ac:dyDescent="0.25">
      <c r="A173" s="110"/>
      <c r="B173" s="43" t="s">
        <v>13</v>
      </c>
      <c r="C173" s="5">
        <f>SUM(C165:C172)</f>
        <v>0</v>
      </c>
      <c r="D173" s="5">
        <f t="shared" ref="D173:E173" si="10">SUM(D165:D172)</f>
        <v>0</v>
      </c>
      <c r="E173" s="5">
        <f t="shared" si="10"/>
        <v>0</v>
      </c>
    </row>
    <row r="174" spans="1:5" ht="82.5" customHeight="1" x14ac:dyDescent="0.25">
      <c r="A174" s="41" t="s">
        <v>172</v>
      </c>
      <c r="B174" s="142" t="s">
        <v>93</v>
      </c>
      <c r="C174" s="143"/>
      <c r="D174" s="143"/>
      <c r="E174" s="144"/>
    </row>
    <row r="175" spans="1:5" ht="15" customHeight="1" x14ac:dyDescent="0.25">
      <c r="A175" s="11"/>
      <c r="B175" s="12"/>
      <c r="C175" s="13"/>
      <c r="D175" s="13"/>
      <c r="E175" s="13"/>
    </row>
    <row r="176" spans="1:5" ht="16.5" x14ac:dyDescent="0.25">
      <c r="A176" s="111" t="s">
        <v>0</v>
      </c>
      <c r="B176" s="112"/>
      <c r="C176" s="112"/>
      <c r="D176" s="112"/>
      <c r="E176" s="112"/>
    </row>
    <row r="177" spans="1:5" ht="15" customHeight="1" x14ac:dyDescent="0.25">
      <c r="A177" s="113" t="s">
        <v>8</v>
      </c>
      <c r="B177" s="114"/>
      <c r="C177" s="114"/>
      <c r="D177" s="114"/>
      <c r="E177" s="114"/>
    </row>
    <row r="179" spans="1:5" ht="47.25" customHeight="1" x14ac:dyDescent="0.25">
      <c r="A179" s="41" t="s">
        <v>23</v>
      </c>
      <c r="B179" s="115" t="s">
        <v>2</v>
      </c>
      <c r="C179" s="116"/>
      <c r="D179" s="116"/>
      <c r="E179" s="116"/>
    </row>
    <row r="180" spans="1:5" ht="31.5" x14ac:dyDescent="0.25">
      <c r="A180" s="52" t="s">
        <v>183</v>
      </c>
      <c r="B180" s="117" t="s">
        <v>24</v>
      </c>
      <c r="C180" s="118"/>
      <c r="D180" s="118"/>
      <c r="E180" s="118"/>
    </row>
    <row r="181" spans="1:5" ht="49.5" customHeight="1" x14ac:dyDescent="0.25">
      <c r="A181" s="41" t="s">
        <v>25</v>
      </c>
      <c r="B181" s="119" t="s">
        <v>85</v>
      </c>
      <c r="C181" s="120"/>
      <c r="D181" s="120"/>
      <c r="E181" s="120"/>
    </row>
    <row r="182" spans="1:5" ht="47.25" customHeight="1" x14ac:dyDescent="0.25">
      <c r="A182" s="96" t="s">
        <v>26</v>
      </c>
      <c r="B182" s="87" t="s">
        <v>86</v>
      </c>
      <c r="C182" s="121"/>
      <c r="D182" s="121"/>
      <c r="E182" s="122"/>
    </row>
    <row r="183" spans="1:5" ht="126.75" customHeight="1" x14ac:dyDescent="0.25">
      <c r="A183" s="97"/>
      <c r="B183" s="93" t="s">
        <v>168</v>
      </c>
      <c r="C183" s="123"/>
      <c r="D183" s="123"/>
      <c r="E183" s="124"/>
    </row>
    <row r="184" spans="1:5" ht="48" customHeight="1" x14ac:dyDescent="0.25">
      <c r="A184" s="96" t="s">
        <v>27</v>
      </c>
      <c r="B184" s="87" t="s">
        <v>33</v>
      </c>
      <c r="C184" s="88"/>
      <c r="D184" s="88"/>
      <c r="E184" s="89"/>
    </row>
    <row r="185" spans="1:5" ht="64.5" customHeight="1" x14ac:dyDescent="0.25">
      <c r="A185" s="97"/>
      <c r="B185" s="90" t="s">
        <v>34</v>
      </c>
      <c r="C185" s="91"/>
      <c r="D185" s="91"/>
      <c r="E185" s="92"/>
    </row>
    <row r="186" spans="1:5" ht="35.25" customHeight="1" x14ac:dyDescent="0.25">
      <c r="A186" s="97"/>
      <c r="B186" s="93" t="s">
        <v>169</v>
      </c>
      <c r="C186" s="94"/>
      <c r="D186" s="94"/>
      <c r="E186" s="95"/>
    </row>
    <row r="187" spans="1:5" ht="35.25" customHeight="1" x14ac:dyDescent="0.25">
      <c r="A187" s="98"/>
      <c r="B187" s="98" t="s">
        <v>166</v>
      </c>
      <c r="C187" s="99"/>
      <c r="D187" s="99"/>
      <c r="E187" s="100"/>
    </row>
    <row r="188" spans="1:5" ht="47.25" x14ac:dyDescent="0.25">
      <c r="A188" s="51" t="s">
        <v>184</v>
      </c>
      <c r="B188" s="106" t="s">
        <v>182</v>
      </c>
      <c r="C188" s="107"/>
      <c r="D188" s="107"/>
      <c r="E188" s="108"/>
    </row>
    <row r="189" spans="1:5" ht="15.75" customHeight="1" x14ac:dyDescent="0.25">
      <c r="A189" s="109" t="s">
        <v>29</v>
      </c>
      <c r="B189" s="101" t="s">
        <v>10</v>
      </c>
      <c r="C189" s="42" t="s">
        <v>11</v>
      </c>
      <c r="D189" s="101" t="s">
        <v>14</v>
      </c>
      <c r="E189" s="101"/>
    </row>
    <row r="190" spans="1:5" ht="78.75" x14ac:dyDescent="0.25">
      <c r="A190" s="110"/>
      <c r="B190" s="102"/>
      <c r="C190" s="43" t="s">
        <v>12</v>
      </c>
      <c r="D190" s="43" t="s">
        <v>16</v>
      </c>
      <c r="E190" s="43" t="s">
        <v>17</v>
      </c>
    </row>
    <row r="191" spans="1:5" ht="15.75" x14ac:dyDescent="0.25">
      <c r="A191" s="110"/>
      <c r="B191" s="43">
        <v>2023</v>
      </c>
      <c r="C191" s="4">
        <f>SUM(D191:E191)</f>
        <v>0</v>
      </c>
      <c r="D191" s="4">
        <v>0</v>
      </c>
      <c r="E191" s="5">
        <v>0</v>
      </c>
    </row>
    <row r="192" spans="1:5" ht="15.75" x14ac:dyDescent="0.25">
      <c r="A192" s="110"/>
      <c r="B192" s="43">
        <v>2024</v>
      </c>
      <c r="C192" s="4">
        <f t="shared" ref="C192:C198" si="11">SUM(D192:E192)</f>
        <v>0</v>
      </c>
      <c r="D192" s="4">
        <v>0</v>
      </c>
      <c r="E192" s="5">
        <v>0</v>
      </c>
    </row>
    <row r="193" spans="1:5" ht="15.75" x14ac:dyDescent="0.25">
      <c r="A193" s="110"/>
      <c r="B193" s="43">
        <v>2025</v>
      </c>
      <c r="C193" s="4">
        <f t="shared" si="11"/>
        <v>0</v>
      </c>
      <c r="D193" s="4">
        <v>0</v>
      </c>
      <c r="E193" s="5">
        <v>0</v>
      </c>
    </row>
    <row r="194" spans="1:5" ht="15.75" x14ac:dyDescent="0.25">
      <c r="A194" s="110"/>
      <c r="B194" s="43">
        <v>2026</v>
      </c>
      <c r="C194" s="4">
        <f t="shared" si="11"/>
        <v>0</v>
      </c>
      <c r="D194" s="4">
        <v>0</v>
      </c>
      <c r="E194" s="5">
        <v>0</v>
      </c>
    </row>
    <row r="195" spans="1:5" ht="15.75" x14ac:dyDescent="0.25">
      <c r="A195" s="110"/>
      <c r="B195" s="43">
        <v>2027</v>
      </c>
      <c r="C195" s="4">
        <f t="shared" si="11"/>
        <v>0</v>
      </c>
      <c r="D195" s="4">
        <v>0</v>
      </c>
      <c r="E195" s="5">
        <v>0</v>
      </c>
    </row>
    <row r="196" spans="1:5" ht="15.75" x14ac:dyDescent="0.25">
      <c r="A196" s="110"/>
      <c r="B196" s="43">
        <v>2028</v>
      </c>
      <c r="C196" s="4">
        <f t="shared" si="11"/>
        <v>0</v>
      </c>
      <c r="D196" s="4">
        <v>0</v>
      </c>
      <c r="E196" s="5">
        <v>0</v>
      </c>
    </row>
    <row r="197" spans="1:5" ht="15.75" x14ac:dyDescent="0.25">
      <c r="A197" s="110"/>
      <c r="B197" s="43">
        <v>2029</v>
      </c>
      <c r="C197" s="4">
        <f t="shared" si="11"/>
        <v>0</v>
      </c>
      <c r="D197" s="4">
        <v>0</v>
      </c>
      <c r="E197" s="5">
        <v>0</v>
      </c>
    </row>
    <row r="198" spans="1:5" ht="15.75" x14ac:dyDescent="0.25">
      <c r="A198" s="110"/>
      <c r="B198" s="43">
        <v>2030</v>
      </c>
      <c r="C198" s="4">
        <f t="shared" si="11"/>
        <v>0</v>
      </c>
      <c r="D198" s="4">
        <v>0</v>
      </c>
      <c r="E198" s="5">
        <v>0</v>
      </c>
    </row>
    <row r="199" spans="1:5" ht="15.75" x14ac:dyDescent="0.25">
      <c r="A199" s="110"/>
      <c r="B199" s="44" t="s">
        <v>13</v>
      </c>
      <c r="C199" s="35">
        <f>SUM(C191:C198)</f>
        <v>0</v>
      </c>
      <c r="D199" s="35">
        <f t="shared" ref="D199:E199" si="12">SUM(D191:D198)</f>
        <v>0</v>
      </c>
      <c r="E199" s="35">
        <f t="shared" si="12"/>
        <v>0</v>
      </c>
    </row>
    <row r="200" spans="1:5" ht="30.75" customHeight="1" x14ac:dyDescent="0.25">
      <c r="A200" s="79" t="s">
        <v>172</v>
      </c>
      <c r="B200" s="81" t="s">
        <v>170</v>
      </c>
      <c r="C200" s="82"/>
      <c r="D200" s="82"/>
      <c r="E200" s="83"/>
    </row>
    <row r="201" spans="1:5" ht="47.25" customHeight="1" x14ac:dyDescent="0.25">
      <c r="A201" s="80"/>
      <c r="B201" s="84" t="s">
        <v>167</v>
      </c>
      <c r="C201" s="85"/>
      <c r="D201" s="85"/>
      <c r="E201" s="86"/>
    </row>
  </sheetData>
  <mergeCells count="149">
    <mergeCell ref="B160:E160"/>
    <mergeCell ref="D73:E73"/>
    <mergeCell ref="B84:E84"/>
    <mergeCell ref="A73:A83"/>
    <mergeCell ref="B73:B74"/>
    <mergeCell ref="A86:E86"/>
    <mergeCell ref="A87:E87"/>
    <mergeCell ref="B89:E89"/>
    <mergeCell ref="B90:E90"/>
    <mergeCell ref="B91:E91"/>
    <mergeCell ref="B92:E92"/>
    <mergeCell ref="A92:A93"/>
    <mergeCell ref="B93:E93"/>
    <mergeCell ref="B97:E97"/>
    <mergeCell ref="A94:A100"/>
    <mergeCell ref="B98:E98"/>
    <mergeCell ref="B99:E99"/>
    <mergeCell ref="B100:E100"/>
    <mergeCell ref="B94:E94"/>
    <mergeCell ref="B95:E95"/>
    <mergeCell ref="B96:E96"/>
    <mergeCell ref="B101:E101"/>
    <mergeCell ref="A102:A112"/>
    <mergeCell ref="B102:B103"/>
    <mergeCell ref="B64:E64"/>
    <mergeCell ref="B65:E65"/>
    <mergeCell ref="A64:A71"/>
    <mergeCell ref="B66:E66"/>
    <mergeCell ref="B67:E67"/>
    <mergeCell ref="B68:E68"/>
    <mergeCell ref="B69:E69"/>
    <mergeCell ref="B71:E71"/>
    <mergeCell ref="B72:E72"/>
    <mergeCell ref="B70:E70"/>
    <mergeCell ref="B31:E31"/>
    <mergeCell ref="B32:E32"/>
    <mergeCell ref="B35:E35"/>
    <mergeCell ref="B34:E34"/>
    <mergeCell ref="A31:A36"/>
    <mergeCell ref="B38:B39"/>
    <mergeCell ref="D38:E38"/>
    <mergeCell ref="B18:E18"/>
    <mergeCell ref="B19:E19"/>
    <mergeCell ref="B20:E20"/>
    <mergeCell ref="B21:E21"/>
    <mergeCell ref="B22:E22"/>
    <mergeCell ref="A26:A30"/>
    <mergeCell ref="A20:A24"/>
    <mergeCell ref="B30:E30"/>
    <mergeCell ref="A14:E14"/>
    <mergeCell ref="A15:E15"/>
    <mergeCell ref="A16:E16"/>
    <mergeCell ref="B23:E23"/>
    <mergeCell ref="B29:E29"/>
    <mergeCell ref="B24:E24"/>
    <mergeCell ref="B25:E25"/>
    <mergeCell ref="B26:E26"/>
    <mergeCell ref="B27:E27"/>
    <mergeCell ref="B28:E28"/>
    <mergeCell ref="A56:E56"/>
    <mergeCell ref="A57:E57"/>
    <mergeCell ref="B59:E59"/>
    <mergeCell ref="B60:E60"/>
    <mergeCell ref="B54:E54"/>
    <mergeCell ref="B33:E33"/>
    <mergeCell ref="B62:E62"/>
    <mergeCell ref="B61:E61"/>
    <mergeCell ref="A62:A63"/>
    <mergeCell ref="B63:E63"/>
    <mergeCell ref="B52:E52"/>
    <mergeCell ref="B53:E53"/>
    <mergeCell ref="A49:A54"/>
    <mergeCell ref="B36:E36"/>
    <mergeCell ref="B37:E37"/>
    <mergeCell ref="A38:A48"/>
    <mergeCell ref="B49:E49"/>
    <mergeCell ref="B50:E50"/>
    <mergeCell ref="B51:E51"/>
    <mergeCell ref="D102:E102"/>
    <mergeCell ref="B113:E113"/>
    <mergeCell ref="B114:E114"/>
    <mergeCell ref="B115:E115"/>
    <mergeCell ref="A113:A115"/>
    <mergeCell ref="A117:E117"/>
    <mergeCell ref="A118:E118"/>
    <mergeCell ref="B120:E120"/>
    <mergeCell ref="B174:E174"/>
    <mergeCell ref="B161:E161"/>
    <mergeCell ref="B162:E162"/>
    <mergeCell ref="A163:A173"/>
    <mergeCell ref="B121:E121"/>
    <mergeCell ref="B122:E122"/>
    <mergeCell ref="A123:A126"/>
    <mergeCell ref="B123:E123"/>
    <mergeCell ref="B124:E124"/>
    <mergeCell ref="B125:E125"/>
    <mergeCell ref="B126:E126"/>
    <mergeCell ref="A127:A132"/>
    <mergeCell ref="B127:E127"/>
    <mergeCell ref="B129:E129"/>
    <mergeCell ref="B130:E130"/>
    <mergeCell ref="B131:E131"/>
    <mergeCell ref="B158:E158"/>
    <mergeCell ref="B159:E159"/>
    <mergeCell ref="A145:A146"/>
    <mergeCell ref="B145:E145"/>
    <mergeCell ref="B146:E146"/>
    <mergeCell ref="A154:A155"/>
    <mergeCell ref="B154:E154"/>
    <mergeCell ref="B155:E155"/>
    <mergeCell ref="A148:E148"/>
    <mergeCell ref="A149:E149"/>
    <mergeCell ref="B151:E151"/>
    <mergeCell ref="B152:E152"/>
    <mergeCell ref="B153:E153"/>
    <mergeCell ref="A10:E10"/>
    <mergeCell ref="A11:E11"/>
    <mergeCell ref="A12:E12"/>
    <mergeCell ref="B188:E188"/>
    <mergeCell ref="A189:A199"/>
    <mergeCell ref="B189:B190"/>
    <mergeCell ref="D189:E189"/>
    <mergeCell ref="A176:E176"/>
    <mergeCell ref="A177:E177"/>
    <mergeCell ref="B179:E179"/>
    <mergeCell ref="B180:E180"/>
    <mergeCell ref="B181:E181"/>
    <mergeCell ref="A182:A183"/>
    <mergeCell ref="B182:E182"/>
    <mergeCell ref="B183:E183"/>
    <mergeCell ref="B133:E133"/>
    <mergeCell ref="A134:A144"/>
    <mergeCell ref="B134:B135"/>
    <mergeCell ref="D134:E134"/>
    <mergeCell ref="B132:E132"/>
    <mergeCell ref="B128:E128"/>
    <mergeCell ref="A156:A161"/>
    <mergeCell ref="B156:E156"/>
    <mergeCell ref="B157:E157"/>
    <mergeCell ref="A200:A201"/>
    <mergeCell ref="B200:E200"/>
    <mergeCell ref="B201:E201"/>
    <mergeCell ref="B184:E184"/>
    <mergeCell ref="B185:E185"/>
    <mergeCell ref="B186:E186"/>
    <mergeCell ref="A184:A187"/>
    <mergeCell ref="B187:E187"/>
    <mergeCell ref="B163:B164"/>
    <mergeCell ref="D163:E163"/>
  </mergeCells>
  <pageMargins left="1.1811023622047245" right="0.59055118110236227" top="0.78740157480314965" bottom="0.78740157480314965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52" zoomScaleNormal="100" workbookViewId="0">
      <selection activeCell="H14" sqref="H14"/>
    </sheetView>
  </sheetViews>
  <sheetFormatPr defaultColWidth="9.140625" defaultRowHeight="15.75" x14ac:dyDescent="0.25"/>
  <cols>
    <col min="1" max="1" width="10.28515625" style="14" customWidth="1"/>
    <col min="2" max="2" width="47" style="14" customWidth="1"/>
    <col min="3" max="3" width="41.5703125" style="14" customWidth="1"/>
    <col min="4" max="4" width="14" style="14" customWidth="1"/>
    <col min="5" max="12" width="9.140625" style="14"/>
    <col min="13" max="13" width="21.140625" style="14" customWidth="1"/>
    <col min="14" max="16384" width="9.140625" style="14"/>
  </cols>
  <sheetData>
    <row r="1" spans="1:21" x14ac:dyDescent="0.25">
      <c r="M1" s="49" t="s">
        <v>44</v>
      </c>
    </row>
    <row r="2" spans="1:21" x14ac:dyDescent="0.25">
      <c r="M2" s="49" t="s">
        <v>45</v>
      </c>
    </row>
    <row r="3" spans="1:21" x14ac:dyDescent="0.25">
      <c r="M3" s="18"/>
    </row>
    <row r="4" spans="1:21" x14ac:dyDescent="0.25">
      <c r="A4" s="174" t="s">
        <v>197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21" x14ac:dyDescent="0.25">
      <c r="M5" s="18"/>
    </row>
    <row r="6" spans="1:21" x14ac:dyDescent="0.25">
      <c r="A6" s="176" t="s">
        <v>198</v>
      </c>
      <c r="B6" s="176" t="s">
        <v>199</v>
      </c>
      <c r="C6" s="176" t="s">
        <v>200</v>
      </c>
      <c r="D6" s="176" t="s">
        <v>201</v>
      </c>
      <c r="E6" s="177" t="s">
        <v>202</v>
      </c>
      <c r="F6" s="178"/>
      <c r="G6" s="178"/>
      <c r="H6" s="178"/>
      <c r="I6" s="178"/>
      <c r="J6" s="178"/>
      <c r="K6" s="178"/>
      <c r="L6" s="179"/>
      <c r="M6" s="176" t="s">
        <v>203</v>
      </c>
      <c r="S6" s="59"/>
      <c r="U6" s="14" t="s">
        <v>204</v>
      </c>
    </row>
    <row r="7" spans="1:21" ht="31.5" x14ac:dyDescent="0.25">
      <c r="A7" s="101"/>
      <c r="B7" s="101"/>
      <c r="C7" s="101"/>
      <c r="D7" s="101"/>
      <c r="E7" s="57" t="s">
        <v>79</v>
      </c>
      <c r="F7" s="57" t="s">
        <v>80</v>
      </c>
      <c r="G7" s="57" t="s">
        <v>81</v>
      </c>
      <c r="H7" s="57" t="s">
        <v>82</v>
      </c>
      <c r="I7" s="57" t="s">
        <v>83</v>
      </c>
      <c r="J7" s="57" t="s">
        <v>135</v>
      </c>
      <c r="K7" s="57" t="s">
        <v>136</v>
      </c>
      <c r="L7" s="57" t="s">
        <v>137</v>
      </c>
      <c r="M7" s="101"/>
      <c r="S7" s="59"/>
    </row>
    <row r="8" spans="1:21" x14ac:dyDescent="0.25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S8" s="59"/>
    </row>
    <row r="9" spans="1:21" x14ac:dyDescent="0.25">
      <c r="A9" s="102" t="s">
        <v>43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S9"/>
    </row>
    <row r="10" spans="1:21" ht="15.75" customHeight="1" x14ac:dyDescent="0.25">
      <c r="A10" s="60" t="s">
        <v>205</v>
      </c>
      <c r="B10" s="177" t="str">
        <f>[1]Паспорт!A11</f>
        <v>«Эффективное управление муниципальными финансами в Прионежском муниципальном районе»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9"/>
    </row>
    <row r="11" spans="1:21" ht="119.25" customHeight="1" x14ac:dyDescent="0.25">
      <c r="A11" s="61" t="s">
        <v>206</v>
      </c>
      <c r="B11" s="62" t="s">
        <v>207</v>
      </c>
      <c r="C11" s="63" t="s">
        <v>208</v>
      </c>
      <c r="D11" s="57" t="s">
        <v>209</v>
      </c>
      <c r="E11" s="57" t="s">
        <v>210</v>
      </c>
      <c r="F11" s="57" t="s">
        <v>210</v>
      </c>
      <c r="G11" s="57" t="s">
        <v>210</v>
      </c>
      <c r="H11" s="57" t="s">
        <v>210</v>
      </c>
      <c r="I11" s="57" t="s">
        <v>210</v>
      </c>
      <c r="J11" s="57" t="s">
        <v>210</v>
      </c>
      <c r="K11" s="57" t="s">
        <v>210</v>
      </c>
      <c r="L11" s="57" t="s">
        <v>210</v>
      </c>
      <c r="M11" s="57" t="s">
        <v>211</v>
      </c>
      <c r="T11" s="14" t="s">
        <v>204</v>
      </c>
    </row>
    <row r="12" spans="1:21" ht="47.25" x14ac:dyDescent="0.25">
      <c r="A12" s="61" t="s">
        <v>212</v>
      </c>
      <c r="B12" s="62" t="s">
        <v>213</v>
      </c>
      <c r="C12" s="63" t="s">
        <v>214</v>
      </c>
      <c r="D12" s="57" t="s">
        <v>209</v>
      </c>
      <c r="E12" s="57" t="s">
        <v>215</v>
      </c>
      <c r="F12" s="57" t="s">
        <v>215</v>
      </c>
      <c r="G12" s="57" t="s">
        <v>215</v>
      </c>
      <c r="H12" s="57" t="s">
        <v>215</v>
      </c>
      <c r="I12" s="57" t="s">
        <v>215</v>
      </c>
      <c r="J12" s="57" t="s">
        <v>215</v>
      </c>
      <c r="K12" s="57" t="s">
        <v>215</v>
      </c>
      <c r="L12" s="57" t="s">
        <v>215</v>
      </c>
      <c r="M12" s="57" t="s">
        <v>211</v>
      </c>
    </row>
    <row r="13" spans="1:21" ht="68.25" customHeight="1" x14ac:dyDescent="0.25">
      <c r="A13" s="61" t="s">
        <v>216</v>
      </c>
      <c r="B13" s="62" t="s">
        <v>217</v>
      </c>
      <c r="C13" s="63" t="s">
        <v>218</v>
      </c>
      <c r="D13" s="57" t="s">
        <v>209</v>
      </c>
      <c r="E13" s="57" t="s">
        <v>219</v>
      </c>
      <c r="F13" s="57" t="s">
        <v>219</v>
      </c>
      <c r="G13" s="57" t="s">
        <v>219</v>
      </c>
      <c r="H13" s="57" t="s">
        <v>219</v>
      </c>
      <c r="I13" s="57" t="s">
        <v>219</v>
      </c>
      <c r="J13" s="57" t="s">
        <v>219</v>
      </c>
      <c r="K13" s="57" t="s">
        <v>219</v>
      </c>
      <c r="L13" s="57" t="s">
        <v>219</v>
      </c>
      <c r="M13" s="57" t="s">
        <v>211</v>
      </c>
    </row>
    <row r="14" spans="1:21" ht="63" x14ac:dyDescent="0.25">
      <c r="A14" s="61" t="s">
        <v>220</v>
      </c>
      <c r="B14" s="62" t="s">
        <v>221</v>
      </c>
      <c r="C14" s="63" t="s">
        <v>222</v>
      </c>
      <c r="D14" s="57" t="s">
        <v>223</v>
      </c>
      <c r="E14" s="57" t="s">
        <v>224</v>
      </c>
      <c r="F14" s="57" t="s">
        <v>224</v>
      </c>
      <c r="G14" s="57" t="s">
        <v>224</v>
      </c>
      <c r="H14" s="57" t="s">
        <v>224</v>
      </c>
      <c r="I14" s="57" t="s">
        <v>224</v>
      </c>
      <c r="J14" s="57" t="s">
        <v>224</v>
      </c>
      <c r="K14" s="57" t="s">
        <v>224</v>
      </c>
      <c r="L14" s="57" t="s">
        <v>224</v>
      </c>
      <c r="M14" s="57" t="s">
        <v>211</v>
      </c>
    </row>
    <row r="15" spans="1:21" ht="63" x14ac:dyDescent="0.25">
      <c r="A15" s="61" t="s">
        <v>225</v>
      </c>
      <c r="B15" s="62" t="s">
        <v>226</v>
      </c>
      <c r="C15" s="63" t="s">
        <v>227</v>
      </c>
      <c r="D15" s="57" t="s">
        <v>228</v>
      </c>
      <c r="E15" s="57" t="s">
        <v>229</v>
      </c>
      <c r="F15" s="57" t="s">
        <v>229</v>
      </c>
      <c r="G15" s="57" t="s">
        <v>229</v>
      </c>
      <c r="H15" s="57" t="s">
        <v>229</v>
      </c>
      <c r="I15" s="57" t="s">
        <v>229</v>
      </c>
      <c r="J15" s="57" t="s">
        <v>229</v>
      </c>
      <c r="K15" s="57" t="s">
        <v>229</v>
      </c>
      <c r="L15" s="57" t="s">
        <v>229</v>
      </c>
      <c r="M15" s="57" t="s">
        <v>211</v>
      </c>
    </row>
    <row r="16" spans="1:21" ht="94.5" x14ac:dyDescent="0.25">
      <c r="A16" s="61" t="s">
        <v>230</v>
      </c>
      <c r="B16" s="62" t="s">
        <v>231</v>
      </c>
      <c r="C16" s="63" t="s">
        <v>232</v>
      </c>
      <c r="D16" s="57" t="s">
        <v>209</v>
      </c>
      <c r="E16" s="57" t="s">
        <v>233</v>
      </c>
      <c r="F16" s="57" t="s">
        <v>233</v>
      </c>
      <c r="G16" s="57" t="s">
        <v>233</v>
      </c>
      <c r="H16" s="57" t="s">
        <v>233</v>
      </c>
      <c r="I16" s="57" t="s">
        <v>233</v>
      </c>
      <c r="J16" s="57" t="s">
        <v>233</v>
      </c>
      <c r="K16" s="57" t="s">
        <v>233</v>
      </c>
      <c r="L16" s="57" t="s">
        <v>233</v>
      </c>
      <c r="M16" s="57" t="s">
        <v>211</v>
      </c>
    </row>
    <row r="17" spans="1:13" ht="15.75" customHeight="1" x14ac:dyDescent="0.25">
      <c r="A17" s="60" t="s">
        <v>234</v>
      </c>
      <c r="B17" s="177" t="str">
        <f>([2]Паспорт!A53)</f>
        <v>подпрограмма 1 "Управление муниципальным долгом Прионежского муниципального района"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9"/>
    </row>
    <row r="18" spans="1:13" ht="57" customHeight="1" x14ac:dyDescent="0.25">
      <c r="A18" s="61" t="s">
        <v>235</v>
      </c>
      <c r="B18" s="62" t="s">
        <v>236</v>
      </c>
      <c r="C18" s="63" t="s">
        <v>214</v>
      </c>
      <c r="D18" s="57" t="s">
        <v>209</v>
      </c>
      <c r="E18" s="57" t="s">
        <v>215</v>
      </c>
      <c r="F18" s="57" t="s">
        <v>215</v>
      </c>
      <c r="G18" s="57" t="s">
        <v>215</v>
      </c>
      <c r="H18" s="57" t="s">
        <v>215</v>
      </c>
      <c r="I18" s="57" t="s">
        <v>215</v>
      </c>
      <c r="J18" s="57" t="s">
        <v>215</v>
      </c>
      <c r="K18" s="57" t="s">
        <v>215</v>
      </c>
      <c r="L18" s="57" t="s">
        <v>215</v>
      </c>
      <c r="M18" s="57" t="s">
        <v>211</v>
      </c>
    </row>
    <row r="19" spans="1:13" ht="94.5" x14ac:dyDescent="0.25">
      <c r="A19" s="61" t="s">
        <v>237</v>
      </c>
      <c r="B19" s="62" t="s">
        <v>238</v>
      </c>
      <c r="C19" s="62" t="s">
        <v>239</v>
      </c>
      <c r="D19" s="57" t="s">
        <v>240</v>
      </c>
      <c r="E19" s="57" t="s">
        <v>241</v>
      </c>
      <c r="F19" s="57" t="s">
        <v>241</v>
      </c>
      <c r="G19" s="57" t="s">
        <v>241</v>
      </c>
      <c r="H19" s="57" t="s">
        <v>241</v>
      </c>
      <c r="I19" s="57" t="s">
        <v>241</v>
      </c>
      <c r="J19" s="57" t="s">
        <v>241</v>
      </c>
      <c r="K19" s="57" t="s">
        <v>241</v>
      </c>
      <c r="L19" s="57" t="s">
        <v>241</v>
      </c>
      <c r="M19" s="57" t="s">
        <v>211</v>
      </c>
    </row>
    <row r="20" spans="1:13" ht="81" customHeight="1" x14ac:dyDescent="0.25">
      <c r="A20" s="180" t="s">
        <v>242</v>
      </c>
      <c r="B20" s="182" t="s">
        <v>243</v>
      </c>
      <c r="C20" s="62" t="s">
        <v>244</v>
      </c>
      <c r="D20" s="57" t="s">
        <v>240</v>
      </c>
      <c r="E20" s="57" t="s">
        <v>241</v>
      </c>
      <c r="F20" s="57" t="s">
        <v>241</v>
      </c>
      <c r="G20" s="57" t="s">
        <v>241</v>
      </c>
      <c r="H20" s="57" t="s">
        <v>241</v>
      </c>
      <c r="I20" s="57" t="s">
        <v>241</v>
      </c>
      <c r="J20" s="57" t="s">
        <v>241</v>
      </c>
      <c r="K20" s="57" t="s">
        <v>241</v>
      </c>
      <c r="L20" s="57" t="s">
        <v>241</v>
      </c>
      <c r="M20" s="57" t="s">
        <v>211</v>
      </c>
    </row>
    <row r="21" spans="1:13" ht="79.5" customHeight="1" x14ac:dyDescent="0.25">
      <c r="A21" s="185"/>
      <c r="B21" s="186"/>
      <c r="C21" s="62" t="s">
        <v>245</v>
      </c>
      <c r="D21" s="57" t="s">
        <v>209</v>
      </c>
      <c r="E21" s="57">
        <v>50</v>
      </c>
      <c r="F21" s="57">
        <v>50</v>
      </c>
      <c r="G21" s="57">
        <v>50</v>
      </c>
      <c r="H21" s="57">
        <v>50</v>
      </c>
      <c r="I21" s="57">
        <v>50</v>
      </c>
      <c r="J21" s="57">
        <v>50</v>
      </c>
      <c r="K21" s="57">
        <v>50</v>
      </c>
      <c r="L21" s="57">
        <v>50</v>
      </c>
      <c r="M21" s="57">
        <v>1</v>
      </c>
    </row>
    <row r="22" spans="1:13" ht="126" x14ac:dyDescent="0.25">
      <c r="A22" s="185"/>
      <c r="B22" s="186"/>
      <c r="C22" s="62" t="s">
        <v>246</v>
      </c>
      <c r="D22" s="57" t="s">
        <v>209</v>
      </c>
      <c r="E22" s="57" t="s">
        <v>247</v>
      </c>
      <c r="F22" s="57" t="s">
        <v>247</v>
      </c>
      <c r="G22" s="57" t="s">
        <v>247</v>
      </c>
      <c r="H22" s="57" t="s">
        <v>247</v>
      </c>
      <c r="I22" s="57" t="s">
        <v>247</v>
      </c>
      <c r="J22" s="57" t="s">
        <v>247</v>
      </c>
      <c r="K22" s="57" t="s">
        <v>247</v>
      </c>
      <c r="L22" s="57" t="s">
        <v>247</v>
      </c>
      <c r="M22" s="57" t="s">
        <v>211</v>
      </c>
    </row>
    <row r="23" spans="1:13" ht="94.5" x14ac:dyDescent="0.25">
      <c r="A23" s="185"/>
      <c r="B23" s="186"/>
      <c r="C23" s="62" t="s">
        <v>248</v>
      </c>
      <c r="D23" s="57" t="s">
        <v>209</v>
      </c>
      <c r="E23" s="57" t="s">
        <v>249</v>
      </c>
      <c r="F23" s="57" t="s">
        <v>249</v>
      </c>
      <c r="G23" s="57" t="s">
        <v>249</v>
      </c>
      <c r="H23" s="57" t="s">
        <v>249</v>
      </c>
      <c r="I23" s="57" t="s">
        <v>249</v>
      </c>
      <c r="J23" s="57" t="s">
        <v>249</v>
      </c>
      <c r="K23" s="57" t="s">
        <v>249</v>
      </c>
      <c r="L23" s="57" t="s">
        <v>249</v>
      </c>
      <c r="M23" s="57" t="s">
        <v>211</v>
      </c>
    </row>
    <row r="24" spans="1:13" ht="63" x14ac:dyDescent="0.25">
      <c r="A24" s="185"/>
      <c r="B24" s="186"/>
      <c r="C24" s="62" t="s">
        <v>250</v>
      </c>
      <c r="D24" s="57" t="s">
        <v>251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 t="s">
        <v>211</v>
      </c>
    </row>
    <row r="25" spans="1:13" ht="132.75" customHeight="1" x14ac:dyDescent="0.25">
      <c r="A25" s="181"/>
      <c r="B25" s="183"/>
      <c r="C25" s="62" t="s">
        <v>252</v>
      </c>
      <c r="D25" s="57" t="s">
        <v>253</v>
      </c>
      <c r="E25" s="57">
        <v>14</v>
      </c>
      <c r="F25" s="57">
        <v>14</v>
      </c>
      <c r="G25" s="57">
        <v>14</v>
      </c>
      <c r="H25" s="57">
        <v>14</v>
      </c>
      <c r="I25" s="57">
        <v>14</v>
      </c>
      <c r="J25" s="57">
        <v>14</v>
      </c>
      <c r="K25" s="57">
        <v>14</v>
      </c>
      <c r="L25" s="57">
        <v>14</v>
      </c>
      <c r="M25" s="57">
        <v>1</v>
      </c>
    </row>
    <row r="26" spans="1:13" ht="21.75" customHeight="1" x14ac:dyDescent="0.25">
      <c r="A26" s="60" t="s">
        <v>254</v>
      </c>
      <c r="B26" s="177" t="str">
        <f>([2]Паспорт!A83)</f>
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9"/>
    </row>
    <row r="27" spans="1:13" ht="63" x14ac:dyDescent="0.25">
      <c r="A27" s="61" t="s">
        <v>255</v>
      </c>
      <c r="B27" s="62" t="s">
        <v>256</v>
      </c>
      <c r="C27" s="63" t="s">
        <v>218</v>
      </c>
      <c r="D27" s="57" t="s">
        <v>209</v>
      </c>
      <c r="E27" s="57" t="s">
        <v>219</v>
      </c>
      <c r="F27" s="57" t="s">
        <v>219</v>
      </c>
      <c r="G27" s="57" t="s">
        <v>219</v>
      </c>
      <c r="H27" s="57" t="s">
        <v>219</v>
      </c>
      <c r="I27" s="57" t="s">
        <v>219</v>
      </c>
      <c r="J27" s="57" t="s">
        <v>219</v>
      </c>
      <c r="K27" s="57" t="s">
        <v>219</v>
      </c>
      <c r="L27" s="57" t="s">
        <v>219</v>
      </c>
      <c r="M27" s="57" t="s">
        <v>211</v>
      </c>
    </row>
    <row r="28" spans="1:13" ht="110.25" x14ac:dyDescent="0.25">
      <c r="A28" s="180" t="s">
        <v>257</v>
      </c>
      <c r="B28" s="182" t="s">
        <v>258</v>
      </c>
      <c r="C28" s="62" t="s">
        <v>259</v>
      </c>
      <c r="D28" s="57" t="s">
        <v>240</v>
      </c>
      <c r="E28" s="57" t="s">
        <v>241</v>
      </c>
      <c r="F28" s="57" t="s">
        <v>241</v>
      </c>
      <c r="G28" s="57" t="s">
        <v>241</v>
      </c>
      <c r="H28" s="57" t="s">
        <v>241</v>
      </c>
      <c r="I28" s="57" t="s">
        <v>241</v>
      </c>
      <c r="J28" s="57" t="s">
        <v>241</v>
      </c>
      <c r="K28" s="57" t="s">
        <v>241</v>
      </c>
      <c r="L28" s="57" t="s">
        <v>241</v>
      </c>
      <c r="M28" s="57" t="s">
        <v>211</v>
      </c>
    </row>
    <row r="29" spans="1:13" ht="78.75" x14ac:dyDescent="0.25">
      <c r="A29" s="181"/>
      <c r="B29" s="183"/>
      <c r="C29" s="62" t="s">
        <v>260</v>
      </c>
      <c r="D29" s="57" t="s">
        <v>209</v>
      </c>
      <c r="E29" s="57" t="s">
        <v>261</v>
      </c>
      <c r="F29" s="57" t="s">
        <v>261</v>
      </c>
      <c r="G29" s="57" t="s">
        <v>261</v>
      </c>
      <c r="H29" s="57" t="s">
        <v>261</v>
      </c>
      <c r="I29" s="57" t="s">
        <v>261</v>
      </c>
      <c r="J29" s="57" t="s">
        <v>261</v>
      </c>
      <c r="K29" s="57" t="s">
        <v>261</v>
      </c>
      <c r="L29" s="57" t="s">
        <v>261</v>
      </c>
      <c r="M29" s="57" t="s">
        <v>211</v>
      </c>
    </row>
    <row r="30" spans="1:13" ht="94.5" x14ac:dyDescent="0.25">
      <c r="A30" s="180" t="s">
        <v>262</v>
      </c>
      <c r="B30" s="182" t="s">
        <v>263</v>
      </c>
      <c r="C30" s="62" t="s">
        <v>264</v>
      </c>
      <c r="D30" s="57" t="s">
        <v>209</v>
      </c>
      <c r="E30" s="57" t="s">
        <v>219</v>
      </c>
      <c r="F30" s="57" t="s">
        <v>219</v>
      </c>
      <c r="G30" s="57" t="s">
        <v>219</v>
      </c>
      <c r="H30" s="57" t="s">
        <v>219</v>
      </c>
      <c r="I30" s="57" t="s">
        <v>219</v>
      </c>
      <c r="J30" s="57" t="s">
        <v>219</v>
      </c>
      <c r="K30" s="57" t="s">
        <v>219</v>
      </c>
      <c r="L30" s="57" t="s">
        <v>219</v>
      </c>
      <c r="M30" s="57" t="s">
        <v>211</v>
      </c>
    </row>
    <row r="31" spans="1:13" ht="110.25" x14ac:dyDescent="0.25">
      <c r="A31" s="185"/>
      <c r="B31" s="186"/>
      <c r="C31" s="62" t="s">
        <v>265</v>
      </c>
      <c r="D31" s="57" t="s">
        <v>253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 t="s">
        <v>211</v>
      </c>
    </row>
    <row r="32" spans="1:13" ht="110.25" x14ac:dyDescent="0.25">
      <c r="A32" s="185"/>
      <c r="B32" s="186"/>
      <c r="C32" s="62" t="s">
        <v>266</v>
      </c>
      <c r="D32" s="57" t="s">
        <v>209</v>
      </c>
      <c r="E32" s="57">
        <v>100</v>
      </c>
      <c r="F32" s="57">
        <v>100</v>
      </c>
      <c r="G32" s="57">
        <v>100</v>
      </c>
      <c r="H32" s="57">
        <v>100</v>
      </c>
      <c r="I32" s="57">
        <v>100</v>
      </c>
      <c r="J32" s="57">
        <v>100</v>
      </c>
      <c r="K32" s="57">
        <v>100</v>
      </c>
      <c r="L32" s="57">
        <v>100</v>
      </c>
      <c r="M32" s="57" t="s">
        <v>211</v>
      </c>
    </row>
    <row r="33" spans="1:13" ht="82.5" customHeight="1" x14ac:dyDescent="0.25">
      <c r="A33" s="181"/>
      <c r="B33" s="183"/>
      <c r="C33" s="62" t="s">
        <v>267</v>
      </c>
      <c r="D33" s="57" t="s">
        <v>253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 t="s">
        <v>211</v>
      </c>
    </row>
    <row r="34" spans="1:13" ht="15.75" customHeight="1" x14ac:dyDescent="0.25">
      <c r="A34" s="60" t="s">
        <v>268</v>
      </c>
      <c r="B34" s="177" t="str">
        <f>([2]Паспорт!A114)</f>
        <v>подпрограмма 3 "Организация формирования и исполнения бюджета Прионежского муниципального района и составление бюджетной отчетности"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9"/>
    </row>
    <row r="35" spans="1:13" ht="78.75" x14ac:dyDescent="0.25">
      <c r="A35" s="61" t="s">
        <v>269</v>
      </c>
      <c r="B35" s="62" t="s">
        <v>270</v>
      </c>
      <c r="C35" s="63" t="s">
        <v>271</v>
      </c>
      <c r="D35" s="57" t="s">
        <v>240</v>
      </c>
      <c r="E35" s="57" t="s">
        <v>241</v>
      </c>
      <c r="F35" s="57" t="s">
        <v>241</v>
      </c>
      <c r="G35" s="57" t="s">
        <v>241</v>
      </c>
      <c r="H35" s="57" t="s">
        <v>241</v>
      </c>
      <c r="I35" s="57" t="s">
        <v>241</v>
      </c>
      <c r="J35" s="57" t="s">
        <v>241</v>
      </c>
      <c r="K35" s="57" t="s">
        <v>241</v>
      </c>
      <c r="L35" s="57" t="s">
        <v>241</v>
      </c>
      <c r="M35" s="57" t="s">
        <v>211</v>
      </c>
    </row>
    <row r="36" spans="1:13" ht="47.25" x14ac:dyDescent="0.25">
      <c r="A36" s="61" t="s">
        <v>272</v>
      </c>
      <c r="B36" s="62" t="s">
        <v>273</v>
      </c>
      <c r="C36" s="62" t="s">
        <v>274</v>
      </c>
      <c r="D36" s="57" t="s">
        <v>275</v>
      </c>
      <c r="E36" s="57">
        <v>1</v>
      </c>
      <c r="F36" s="57">
        <v>1</v>
      </c>
      <c r="G36" s="57">
        <v>1</v>
      </c>
      <c r="H36" s="57">
        <v>1</v>
      </c>
      <c r="I36" s="57">
        <v>1</v>
      </c>
      <c r="J36" s="57">
        <v>1</v>
      </c>
      <c r="K36" s="57">
        <v>1</v>
      </c>
      <c r="L36" s="57">
        <v>1</v>
      </c>
      <c r="M36" s="57" t="s">
        <v>211</v>
      </c>
    </row>
    <row r="37" spans="1:13" ht="63" x14ac:dyDescent="0.25">
      <c r="A37" s="180" t="s">
        <v>276</v>
      </c>
      <c r="B37" s="182" t="s">
        <v>277</v>
      </c>
      <c r="C37" s="62" t="s">
        <v>278</v>
      </c>
      <c r="D37" s="57" t="s">
        <v>240</v>
      </c>
      <c r="E37" s="57" t="s">
        <v>241</v>
      </c>
      <c r="F37" s="57" t="s">
        <v>241</v>
      </c>
      <c r="G37" s="57" t="s">
        <v>241</v>
      </c>
      <c r="H37" s="57" t="s">
        <v>241</v>
      </c>
      <c r="I37" s="57" t="s">
        <v>241</v>
      </c>
      <c r="J37" s="57" t="s">
        <v>241</v>
      </c>
      <c r="K37" s="57" t="s">
        <v>241</v>
      </c>
      <c r="L37" s="57" t="s">
        <v>241</v>
      </c>
      <c r="M37" s="57" t="s">
        <v>211</v>
      </c>
    </row>
    <row r="38" spans="1:13" ht="84" customHeight="1" x14ac:dyDescent="0.25">
      <c r="A38" s="181"/>
      <c r="B38" s="183"/>
      <c r="C38" s="62" t="s">
        <v>279</v>
      </c>
      <c r="D38" s="57" t="s">
        <v>240</v>
      </c>
      <c r="E38" s="57" t="s">
        <v>241</v>
      </c>
      <c r="F38" s="57" t="s">
        <v>241</v>
      </c>
      <c r="G38" s="57" t="s">
        <v>241</v>
      </c>
      <c r="H38" s="57" t="s">
        <v>241</v>
      </c>
      <c r="I38" s="57" t="s">
        <v>241</v>
      </c>
      <c r="J38" s="57" t="s">
        <v>241</v>
      </c>
      <c r="K38" s="57" t="s">
        <v>241</v>
      </c>
      <c r="L38" s="57" t="s">
        <v>241</v>
      </c>
      <c r="M38" s="57" t="s">
        <v>211</v>
      </c>
    </row>
    <row r="39" spans="1:13" ht="63" x14ac:dyDescent="0.25">
      <c r="A39" s="61" t="s">
        <v>280</v>
      </c>
      <c r="B39" s="62" t="s">
        <v>281</v>
      </c>
      <c r="C39" s="62" t="s">
        <v>282</v>
      </c>
      <c r="D39" s="57" t="s">
        <v>209</v>
      </c>
      <c r="E39" s="57" t="s">
        <v>210</v>
      </c>
      <c r="F39" s="57" t="s">
        <v>210</v>
      </c>
      <c r="G39" s="57" t="s">
        <v>210</v>
      </c>
      <c r="H39" s="57" t="s">
        <v>210</v>
      </c>
      <c r="I39" s="57" t="s">
        <v>210</v>
      </c>
      <c r="J39" s="57" t="s">
        <v>210</v>
      </c>
      <c r="K39" s="57" t="s">
        <v>210</v>
      </c>
      <c r="L39" s="57" t="s">
        <v>210</v>
      </c>
      <c r="M39" s="57" t="s">
        <v>211</v>
      </c>
    </row>
    <row r="40" spans="1:13" ht="147" customHeight="1" x14ac:dyDescent="0.25">
      <c r="A40" s="61" t="s">
        <v>283</v>
      </c>
      <c r="B40" s="62" t="s">
        <v>284</v>
      </c>
      <c r="C40" s="62" t="s">
        <v>285</v>
      </c>
      <c r="D40" s="57" t="s">
        <v>240</v>
      </c>
      <c r="E40" s="57" t="s">
        <v>241</v>
      </c>
      <c r="F40" s="57" t="s">
        <v>241</v>
      </c>
      <c r="G40" s="57" t="s">
        <v>241</v>
      </c>
      <c r="H40" s="57" t="s">
        <v>241</v>
      </c>
      <c r="I40" s="57" t="s">
        <v>241</v>
      </c>
      <c r="J40" s="57" t="s">
        <v>241</v>
      </c>
      <c r="K40" s="57" t="s">
        <v>241</v>
      </c>
      <c r="L40" s="57" t="s">
        <v>241</v>
      </c>
      <c r="M40" s="57" t="s">
        <v>211</v>
      </c>
    </row>
    <row r="41" spans="1:13" ht="15.75" customHeight="1" x14ac:dyDescent="0.25">
      <c r="A41" s="60" t="s">
        <v>286</v>
      </c>
      <c r="B41" s="177" t="str">
        <f>([2]Паспорт!A145)</f>
        <v>подпрограмма 4 "Повышение эффективности реализации политики в сфере доходов"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9"/>
    </row>
    <row r="42" spans="1:13" ht="63" x14ac:dyDescent="0.25">
      <c r="A42" s="61" t="s">
        <v>287</v>
      </c>
      <c r="B42" s="62" t="s">
        <v>288</v>
      </c>
      <c r="C42" s="63" t="s">
        <v>227</v>
      </c>
      <c r="D42" s="57" t="s">
        <v>228</v>
      </c>
      <c r="E42" s="57" t="s">
        <v>229</v>
      </c>
      <c r="F42" s="57" t="s">
        <v>229</v>
      </c>
      <c r="G42" s="57" t="s">
        <v>229</v>
      </c>
      <c r="H42" s="57" t="s">
        <v>229</v>
      </c>
      <c r="I42" s="57" t="s">
        <v>229</v>
      </c>
      <c r="J42" s="57" t="s">
        <v>229</v>
      </c>
      <c r="K42" s="57" t="s">
        <v>229</v>
      </c>
      <c r="L42" s="57" t="s">
        <v>229</v>
      </c>
      <c r="M42" s="57" t="s">
        <v>211</v>
      </c>
    </row>
    <row r="43" spans="1:13" ht="78.75" x14ac:dyDescent="0.25">
      <c r="A43" s="189" t="s">
        <v>289</v>
      </c>
      <c r="B43" s="182" t="s">
        <v>290</v>
      </c>
      <c r="C43" s="62" t="s">
        <v>291</v>
      </c>
      <c r="D43" s="57" t="s">
        <v>253</v>
      </c>
      <c r="E43" s="57" t="s">
        <v>292</v>
      </c>
      <c r="F43" s="57" t="s">
        <v>292</v>
      </c>
      <c r="G43" s="57" t="s">
        <v>292</v>
      </c>
      <c r="H43" s="57" t="s">
        <v>292</v>
      </c>
      <c r="I43" s="57" t="s">
        <v>292</v>
      </c>
      <c r="J43" s="57" t="s">
        <v>292</v>
      </c>
      <c r="K43" s="57" t="s">
        <v>292</v>
      </c>
      <c r="L43" s="57" t="s">
        <v>292</v>
      </c>
      <c r="M43" s="57" t="s">
        <v>211</v>
      </c>
    </row>
    <row r="44" spans="1:13" ht="47.25" x14ac:dyDescent="0.25">
      <c r="A44" s="190"/>
      <c r="B44" s="186"/>
      <c r="C44" s="62" t="s">
        <v>293</v>
      </c>
      <c r="D44" s="57" t="s">
        <v>240</v>
      </c>
      <c r="E44" s="57" t="s">
        <v>241</v>
      </c>
      <c r="F44" s="57" t="s">
        <v>241</v>
      </c>
      <c r="G44" s="57" t="s">
        <v>241</v>
      </c>
      <c r="H44" s="57" t="s">
        <v>241</v>
      </c>
      <c r="I44" s="57" t="s">
        <v>241</v>
      </c>
      <c r="J44" s="57" t="s">
        <v>241</v>
      </c>
      <c r="K44" s="57" t="s">
        <v>241</v>
      </c>
      <c r="L44" s="57" t="s">
        <v>241</v>
      </c>
      <c r="M44" s="57" t="s">
        <v>211</v>
      </c>
    </row>
    <row r="45" spans="1:13" ht="47.25" x14ac:dyDescent="0.25">
      <c r="A45" s="191"/>
      <c r="B45" s="183"/>
      <c r="C45" s="62" t="s">
        <v>294</v>
      </c>
      <c r="D45" s="57" t="s">
        <v>295</v>
      </c>
      <c r="E45" s="57">
        <v>409</v>
      </c>
      <c r="F45" s="57">
        <v>421</v>
      </c>
      <c r="G45" s="57">
        <v>440</v>
      </c>
      <c r="H45" s="57">
        <v>462</v>
      </c>
      <c r="I45" s="57">
        <v>485</v>
      </c>
      <c r="J45" s="57">
        <v>509</v>
      </c>
      <c r="K45" s="34">
        <v>534</v>
      </c>
      <c r="L45" s="34">
        <v>561</v>
      </c>
      <c r="M45" s="57" t="s">
        <v>211</v>
      </c>
    </row>
    <row r="46" spans="1:13" ht="94.5" x14ac:dyDescent="0.25">
      <c r="A46" s="180" t="s">
        <v>296</v>
      </c>
      <c r="B46" s="182" t="s">
        <v>297</v>
      </c>
      <c r="C46" s="62" t="s">
        <v>298</v>
      </c>
      <c r="D46" s="57" t="s">
        <v>240</v>
      </c>
      <c r="E46" s="57" t="s">
        <v>241</v>
      </c>
      <c r="F46" s="57" t="s">
        <v>241</v>
      </c>
      <c r="G46" s="57" t="s">
        <v>241</v>
      </c>
      <c r="H46" s="57" t="s">
        <v>241</v>
      </c>
      <c r="I46" s="57" t="s">
        <v>241</v>
      </c>
      <c r="J46" s="57" t="s">
        <v>241</v>
      </c>
      <c r="K46" s="57" t="s">
        <v>241</v>
      </c>
      <c r="L46" s="57" t="s">
        <v>241</v>
      </c>
      <c r="M46" s="57" t="s">
        <v>211</v>
      </c>
    </row>
    <row r="47" spans="1:13" ht="81.75" customHeight="1" x14ac:dyDescent="0.25">
      <c r="A47" s="181"/>
      <c r="B47" s="183"/>
      <c r="C47" s="62" t="s">
        <v>299</v>
      </c>
      <c r="D47" s="57" t="s">
        <v>240</v>
      </c>
      <c r="E47" s="57" t="s">
        <v>241</v>
      </c>
      <c r="F47" s="57" t="s">
        <v>241</v>
      </c>
      <c r="G47" s="57" t="s">
        <v>241</v>
      </c>
      <c r="H47" s="57" t="s">
        <v>241</v>
      </c>
      <c r="I47" s="57" t="s">
        <v>241</v>
      </c>
      <c r="J47" s="57" t="s">
        <v>241</v>
      </c>
      <c r="K47" s="57" t="s">
        <v>241</v>
      </c>
      <c r="L47" s="57" t="s">
        <v>241</v>
      </c>
      <c r="M47" s="57" t="s">
        <v>211</v>
      </c>
    </row>
    <row r="48" spans="1:13" ht="15.75" customHeight="1" x14ac:dyDescent="0.25">
      <c r="A48" s="60" t="s">
        <v>300</v>
      </c>
      <c r="B48" s="177" t="str">
        <f>([2]Паспорт!A173)</f>
        <v>подпрограмма 5 "Совершенствование контроля в бюджетно-финансовой сфере"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9"/>
    </row>
    <row r="49" spans="1:13" ht="94.5" x14ac:dyDescent="0.25">
      <c r="A49" s="61" t="s">
        <v>301</v>
      </c>
      <c r="B49" s="62" t="s">
        <v>302</v>
      </c>
      <c r="C49" s="63" t="s">
        <v>232</v>
      </c>
      <c r="D49" s="57" t="s">
        <v>209</v>
      </c>
      <c r="E49" s="57" t="s">
        <v>233</v>
      </c>
      <c r="F49" s="57" t="s">
        <v>233</v>
      </c>
      <c r="G49" s="57" t="s">
        <v>233</v>
      </c>
      <c r="H49" s="57" t="s">
        <v>233</v>
      </c>
      <c r="I49" s="57" t="s">
        <v>233</v>
      </c>
      <c r="J49" s="57" t="s">
        <v>233</v>
      </c>
      <c r="K49" s="57" t="s">
        <v>233</v>
      </c>
      <c r="L49" s="57" t="s">
        <v>233</v>
      </c>
      <c r="M49" s="57" t="s">
        <v>211</v>
      </c>
    </row>
    <row r="50" spans="1:13" ht="129" customHeight="1" x14ac:dyDescent="0.25">
      <c r="A50" s="61" t="s">
        <v>303</v>
      </c>
      <c r="B50" s="62" t="s">
        <v>304</v>
      </c>
      <c r="C50" s="62" t="s">
        <v>305</v>
      </c>
      <c r="D50" s="57" t="s">
        <v>240</v>
      </c>
      <c r="E50" s="57" t="s">
        <v>241</v>
      </c>
      <c r="F50" s="57" t="s">
        <v>241</v>
      </c>
      <c r="G50" s="57" t="s">
        <v>241</v>
      </c>
      <c r="H50" s="57" t="s">
        <v>241</v>
      </c>
      <c r="I50" s="57" t="s">
        <v>241</v>
      </c>
      <c r="J50" s="57" t="s">
        <v>241</v>
      </c>
      <c r="K50" s="57" t="s">
        <v>241</v>
      </c>
      <c r="L50" s="57" t="s">
        <v>241</v>
      </c>
      <c r="M50" s="57" t="s">
        <v>211</v>
      </c>
    </row>
    <row r="51" spans="1:13" ht="63" x14ac:dyDescent="0.25">
      <c r="A51" s="187" t="s">
        <v>306</v>
      </c>
      <c r="B51" s="188" t="s">
        <v>307</v>
      </c>
      <c r="C51" s="62" t="s">
        <v>308</v>
      </c>
      <c r="D51" s="57" t="s">
        <v>209</v>
      </c>
      <c r="E51" s="57">
        <v>100</v>
      </c>
      <c r="F51" s="57">
        <v>100</v>
      </c>
      <c r="G51" s="57">
        <v>100</v>
      </c>
      <c r="H51" s="57">
        <v>100</v>
      </c>
      <c r="I51" s="57">
        <v>100</v>
      </c>
      <c r="J51" s="57">
        <v>100</v>
      </c>
      <c r="K51" s="57">
        <v>100</v>
      </c>
      <c r="L51" s="57">
        <v>100</v>
      </c>
      <c r="M51" s="57">
        <v>1</v>
      </c>
    </row>
    <row r="52" spans="1:13" ht="177.75" customHeight="1" x14ac:dyDescent="0.25">
      <c r="A52" s="187"/>
      <c r="B52" s="188"/>
      <c r="C52" s="62" t="s">
        <v>309</v>
      </c>
      <c r="D52" s="57" t="s">
        <v>209</v>
      </c>
      <c r="E52" s="57">
        <v>65</v>
      </c>
      <c r="F52" s="57">
        <v>65</v>
      </c>
      <c r="G52" s="57">
        <v>65</v>
      </c>
      <c r="H52" s="57">
        <v>65</v>
      </c>
      <c r="I52" s="57">
        <v>65</v>
      </c>
      <c r="J52" s="57">
        <v>65</v>
      </c>
      <c r="K52" s="57">
        <v>65</v>
      </c>
      <c r="L52" s="57">
        <v>65</v>
      </c>
      <c r="M52" s="57" t="s">
        <v>211</v>
      </c>
    </row>
    <row r="53" spans="1:13" x14ac:dyDescent="0.25">
      <c r="A53" s="17"/>
    </row>
    <row r="54" spans="1:13" x14ac:dyDescent="0.25">
      <c r="A54" s="17"/>
    </row>
    <row r="55" spans="1:13" x14ac:dyDescent="0.25">
      <c r="A55" s="17"/>
    </row>
    <row r="56" spans="1:13" x14ac:dyDescent="0.25">
      <c r="A56" s="17"/>
    </row>
    <row r="57" spans="1:13" x14ac:dyDescent="0.25">
      <c r="A57" s="17"/>
    </row>
  </sheetData>
  <mergeCells count="28">
    <mergeCell ref="A51:A52"/>
    <mergeCell ref="B51:B52"/>
    <mergeCell ref="B41:M41"/>
    <mergeCell ref="A43:A45"/>
    <mergeCell ref="B43:B45"/>
    <mergeCell ref="A46:A47"/>
    <mergeCell ref="B46:B47"/>
    <mergeCell ref="B48:M48"/>
    <mergeCell ref="A37:A38"/>
    <mergeCell ref="B37:B38"/>
    <mergeCell ref="A9:M9"/>
    <mergeCell ref="B10:M10"/>
    <mergeCell ref="B17:M17"/>
    <mergeCell ref="A20:A25"/>
    <mergeCell ref="B20:B25"/>
    <mergeCell ref="B26:M26"/>
    <mergeCell ref="A28:A29"/>
    <mergeCell ref="B28:B29"/>
    <mergeCell ref="A30:A33"/>
    <mergeCell ref="B30:B33"/>
    <mergeCell ref="B34:M34"/>
    <mergeCell ref="A4:M4"/>
    <mergeCell ref="A6:A7"/>
    <mergeCell ref="B6:B7"/>
    <mergeCell ref="C6:C7"/>
    <mergeCell ref="D6:D7"/>
    <mergeCell ref="E6:L6"/>
    <mergeCell ref="M6:M7"/>
  </mergeCells>
  <pageMargins left="0.7" right="0.7" top="0.75" bottom="0.75" header="0.3" footer="0.3"/>
  <pageSetup paperSize="9" scale="63" orientation="landscape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activeCell="B12" sqref="B12:H12"/>
    </sheetView>
  </sheetViews>
  <sheetFormatPr defaultRowHeight="15" x14ac:dyDescent="0.25"/>
  <cols>
    <col min="1" max="1" width="11.85546875" customWidth="1"/>
    <col min="2" max="2" width="39.85546875" customWidth="1"/>
    <col min="3" max="3" width="26.85546875" customWidth="1"/>
    <col min="4" max="4" width="15.5703125" customWidth="1"/>
    <col min="5" max="5" width="14" customWidth="1"/>
    <col min="6" max="6" width="56.7109375" customWidth="1"/>
    <col min="7" max="7" width="36.5703125" customWidth="1"/>
    <col min="8" max="8" width="25.42578125" customWidth="1"/>
  </cols>
  <sheetData>
    <row r="1" spans="1:8" ht="15.75" x14ac:dyDescent="0.25">
      <c r="A1" s="21"/>
      <c r="B1" s="64"/>
      <c r="C1" s="64"/>
      <c r="D1" s="64"/>
      <c r="E1" s="64"/>
      <c r="F1" s="64"/>
      <c r="G1" s="64"/>
      <c r="H1" s="65" t="s">
        <v>51</v>
      </c>
    </row>
    <row r="2" spans="1:8" ht="15.75" x14ac:dyDescent="0.25">
      <c r="A2" s="21"/>
      <c r="B2" s="64"/>
      <c r="C2" s="64"/>
      <c r="D2" s="64"/>
      <c r="E2" s="64"/>
      <c r="F2" s="64"/>
      <c r="G2" s="64"/>
      <c r="H2" s="65" t="s">
        <v>45</v>
      </c>
    </row>
    <row r="3" spans="1:8" ht="15.75" x14ac:dyDescent="0.25">
      <c r="A3" s="66"/>
      <c r="B3" s="64"/>
      <c r="C3" s="64"/>
      <c r="D3" s="64"/>
      <c r="E3" s="64"/>
      <c r="F3" s="64"/>
      <c r="G3" s="64"/>
      <c r="H3" s="64"/>
    </row>
    <row r="4" spans="1:8" ht="15.75" x14ac:dyDescent="0.25">
      <c r="A4" s="193" t="s">
        <v>310</v>
      </c>
      <c r="B4" s="194"/>
      <c r="C4" s="194"/>
      <c r="D4" s="194"/>
      <c r="E4" s="194"/>
      <c r="F4" s="194"/>
      <c r="G4" s="194"/>
      <c r="H4" s="194"/>
    </row>
    <row r="5" spans="1:8" ht="15.75" x14ac:dyDescent="0.25">
      <c r="A5" s="67"/>
      <c r="B5" s="64"/>
      <c r="C5" s="64"/>
      <c r="D5" s="64"/>
      <c r="E5" s="64"/>
      <c r="F5" s="64"/>
      <c r="G5" s="64"/>
      <c r="H5" s="64"/>
    </row>
    <row r="6" spans="1:8" x14ac:dyDescent="0.25">
      <c r="A6" s="192" t="s">
        <v>311</v>
      </c>
      <c r="B6" s="192" t="s">
        <v>58</v>
      </c>
      <c r="C6" s="192" t="s">
        <v>312</v>
      </c>
      <c r="D6" s="192" t="s">
        <v>313</v>
      </c>
      <c r="E6" s="195"/>
      <c r="F6" s="192" t="s">
        <v>314</v>
      </c>
      <c r="G6" s="192" t="s">
        <v>315</v>
      </c>
      <c r="H6" s="192" t="s">
        <v>316</v>
      </c>
    </row>
    <row r="7" spans="1:8" ht="31.5" x14ac:dyDescent="0.25">
      <c r="A7" s="192"/>
      <c r="B7" s="192"/>
      <c r="C7" s="195"/>
      <c r="D7" s="68" t="s">
        <v>317</v>
      </c>
      <c r="E7" s="68" t="s">
        <v>318</v>
      </c>
      <c r="F7" s="195"/>
      <c r="G7" s="195"/>
      <c r="H7" s="192"/>
    </row>
    <row r="8" spans="1:8" ht="15.75" x14ac:dyDescent="0.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</row>
    <row r="9" spans="1:8" ht="15.75" x14ac:dyDescent="0.25">
      <c r="A9" s="192" t="s">
        <v>319</v>
      </c>
      <c r="B9" s="192"/>
      <c r="C9" s="192"/>
      <c r="D9" s="192"/>
      <c r="E9" s="192"/>
      <c r="F9" s="192"/>
      <c r="G9" s="192"/>
      <c r="H9" s="192"/>
    </row>
    <row r="10" spans="1:8" ht="15.75" x14ac:dyDescent="0.25">
      <c r="A10" s="192" t="s">
        <v>320</v>
      </c>
      <c r="B10" s="192"/>
      <c r="C10" s="192"/>
      <c r="D10" s="192"/>
      <c r="E10" s="192"/>
      <c r="F10" s="192"/>
      <c r="G10" s="192"/>
      <c r="H10" s="192"/>
    </row>
    <row r="11" spans="1:8" ht="15.75" x14ac:dyDescent="0.25">
      <c r="A11" s="68" t="s">
        <v>234</v>
      </c>
      <c r="B11" s="192" t="s">
        <v>236</v>
      </c>
      <c r="C11" s="192"/>
      <c r="D11" s="192"/>
      <c r="E11" s="192"/>
      <c r="F11" s="192"/>
      <c r="G11" s="192"/>
      <c r="H11" s="192"/>
    </row>
    <row r="12" spans="1:8" ht="15.75" customHeight="1" x14ac:dyDescent="0.25">
      <c r="A12" s="68" t="s">
        <v>235</v>
      </c>
      <c r="B12" s="192" t="s">
        <v>238</v>
      </c>
      <c r="C12" s="192"/>
      <c r="D12" s="192"/>
      <c r="E12" s="192"/>
      <c r="F12" s="192"/>
      <c r="G12" s="192"/>
      <c r="H12" s="192"/>
    </row>
    <row r="13" spans="1:8" ht="78.75" x14ac:dyDescent="0.25">
      <c r="A13" s="68" t="s">
        <v>235</v>
      </c>
      <c r="B13" s="69" t="s">
        <v>321</v>
      </c>
      <c r="C13" s="68" t="s">
        <v>2</v>
      </c>
      <c r="D13" s="68">
        <v>2023</v>
      </c>
      <c r="E13" s="68">
        <v>2030</v>
      </c>
      <c r="F13" s="69" t="s">
        <v>239</v>
      </c>
      <c r="G13" s="69" t="s">
        <v>322</v>
      </c>
      <c r="H13" s="70" t="s">
        <v>235</v>
      </c>
    </row>
    <row r="14" spans="1:8" ht="15.75" customHeight="1" x14ac:dyDescent="0.25">
      <c r="A14" s="68" t="s">
        <v>323</v>
      </c>
      <c r="B14" s="192" t="s">
        <v>243</v>
      </c>
      <c r="C14" s="192"/>
      <c r="D14" s="192"/>
      <c r="E14" s="192"/>
      <c r="F14" s="192"/>
      <c r="G14" s="192"/>
      <c r="H14" s="192"/>
    </row>
    <row r="15" spans="1:8" ht="110.25" x14ac:dyDescent="0.25">
      <c r="A15" s="68" t="s">
        <v>324</v>
      </c>
      <c r="B15" s="71" t="s">
        <v>325</v>
      </c>
      <c r="C15" s="68" t="s">
        <v>2</v>
      </c>
      <c r="D15" s="68">
        <v>2023</v>
      </c>
      <c r="E15" s="68">
        <v>2030</v>
      </c>
      <c r="F15" s="71" t="s">
        <v>326</v>
      </c>
      <c r="G15" s="71" t="s">
        <v>327</v>
      </c>
      <c r="H15" s="70" t="s">
        <v>237</v>
      </c>
    </row>
    <row r="16" spans="1:8" ht="94.5" x14ac:dyDescent="0.25">
      <c r="A16" s="68" t="s">
        <v>328</v>
      </c>
      <c r="B16" s="71" t="s">
        <v>329</v>
      </c>
      <c r="C16" s="68" t="s">
        <v>2</v>
      </c>
      <c r="D16" s="68">
        <v>2023</v>
      </c>
      <c r="E16" s="68">
        <v>2030</v>
      </c>
      <c r="F16" s="71" t="s">
        <v>330</v>
      </c>
      <c r="G16" s="69" t="s">
        <v>331</v>
      </c>
      <c r="H16" s="70" t="s">
        <v>242</v>
      </c>
    </row>
    <row r="17" spans="1:8" ht="141.75" x14ac:dyDescent="0.25">
      <c r="A17" s="68" t="s">
        <v>332</v>
      </c>
      <c r="B17" s="71" t="s">
        <v>333</v>
      </c>
      <c r="C17" s="68" t="s">
        <v>2</v>
      </c>
      <c r="D17" s="68">
        <v>2023</v>
      </c>
      <c r="E17" s="68">
        <v>2030</v>
      </c>
      <c r="F17" s="72" t="s">
        <v>334</v>
      </c>
      <c r="G17" s="69" t="s">
        <v>335</v>
      </c>
      <c r="H17" s="70" t="s">
        <v>242</v>
      </c>
    </row>
    <row r="18" spans="1:8" ht="15.75" x14ac:dyDescent="0.25">
      <c r="A18" s="192" t="s">
        <v>336</v>
      </c>
      <c r="B18" s="192"/>
      <c r="C18" s="192"/>
      <c r="D18" s="192"/>
      <c r="E18" s="192"/>
      <c r="F18" s="192"/>
      <c r="G18" s="192"/>
      <c r="H18" s="192"/>
    </row>
    <row r="19" spans="1:8" ht="15.75" x14ac:dyDescent="0.25">
      <c r="A19" s="68" t="s">
        <v>337</v>
      </c>
      <c r="B19" s="192" t="s">
        <v>256</v>
      </c>
      <c r="C19" s="192"/>
      <c r="D19" s="192"/>
      <c r="E19" s="192"/>
      <c r="F19" s="192"/>
      <c r="G19" s="192"/>
      <c r="H19" s="192"/>
    </row>
    <row r="20" spans="1:8" ht="15.75" customHeight="1" x14ac:dyDescent="0.25">
      <c r="A20" s="68" t="s">
        <v>338</v>
      </c>
      <c r="B20" s="196" t="s">
        <v>258</v>
      </c>
      <c r="C20" s="197"/>
      <c r="D20" s="197"/>
      <c r="E20" s="197"/>
      <c r="F20" s="197"/>
      <c r="G20" s="197"/>
      <c r="H20" s="198"/>
    </row>
    <row r="21" spans="1:8" ht="189" x14ac:dyDescent="0.25">
      <c r="A21" s="68" t="s">
        <v>339</v>
      </c>
      <c r="B21" s="71" t="s">
        <v>340</v>
      </c>
      <c r="C21" s="68" t="s">
        <v>2</v>
      </c>
      <c r="D21" s="68">
        <v>2023</v>
      </c>
      <c r="E21" s="68">
        <v>2030</v>
      </c>
      <c r="F21" s="71" t="s">
        <v>341</v>
      </c>
      <c r="G21" s="71" t="s">
        <v>342</v>
      </c>
      <c r="H21" s="70" t="s">
        <v>257</v>
      </c>
    </row>
    <row r="22" spans="1:8" ht="81" customHeight="1" x14ac:dyDescent="0.25">
      <c r="A22" s="68" t="s">
        <v>343</v>
      </c>
      <c r="B22" s="71" t="s">
        <v>344</v>
      </c>
      <c r="C22" s="68" t="s">
        <v>2</v>
      </c>
      <c r="D22" s="68">
        <v>2023</v>
      </c>
      <c r="E22" s="68">
        <v>2030</v>
      </c>
      <c r="F22" s="71" t="s">
        <v>345</v>
      </c>
      <c r="G22" s="71" t="s">
        <v>346</v>
      </c>
      <c r="H22" s="70" t="s">
        <v>257</v>
      </c>
    </row>
    <row r="23" spans="1:8" ht="63" x14ac:dyDescent="0.25">
      <c r="A23" s="68" t="s">
        <v>347</v>
      </c>
      <c r="B23" s="71" t="s">
        <v>348</v>
      </c>
      <c r="C23" s="68" t="s">
        <v>2</v>
      </c>
      <c r="D23" s="68">
        <v>2023</v>
      </c>
      <c r="E23" s="68">
        <v>2030</v>
      </c>
      <c r="F23" s="71" t="s">
        <v>349</v>
      </c>
      <c r="G23" s="71" t="s">
        <v>350</v>
      </c>
      <c r="H23" s="70" t="s">
        <v>257</v>
      </c>
    </row>
    <row r="24" spans="1:8" ht="15.75" x14ac:dyDescent="0.25">
      <c r="A24" s="68" t="s">
        <v>351</v>
      </c>
      <c r="B24" s="192" t="s">
        <v>352</v>
      </c>
      <c r="C24" s="192"/>
      <c r="D24" s="192"/>
      <c r="E24" s="192"/>
      <c r="F24" s="192"/>
      <c r="G24" s="192"/>
      <c r="H24" s="192"/>
    </row>
    <row r="25" spans="1:8" ht="189" x14ac:dyDescent="0.25">
      <c r="A25" s="68" t="s">
        <v>353</v>
      </c>
      <c r="B25" s="71" t="s">
        <v>354</v>
      </c>
      <c r="C25" s="68" t="s">
        <v>2</v>
      </c>
      <c r="D25" s="68">
        <v>2023</v>
      </c>
      <c r="E25" s="68">
        <v>2030</v>
      </c>
      <c r="F25" s="71" t="s">
        <v>355</v>
      </c>
      <c r="G25" s="71" t="s">
        <v>356</v>
      </c>
      <c r="H25" s="70" t="s">
        <v>262</v>
      </c>
    </row>
    <row r="26" spans="1:8" ht="15.75" x14ac:dyDescent="0.25">
      <c r="A26" s="192" t="s">
        <v>357</v>
      </c>
      <c r="B26" s="192"/>
      <c r="C26" s="192"/>
      <c r="D26" s="192"/>
      <c r="E26" s="192"/>
      <c r="F26" s="192"/>
      <c r="G26" s="192"/>
      <c r="H26" s="192"/>
    </row>
    <row r="27" spans="1:8" ht="15.75" x14ac:dyDescent="0.25">
      <c r="A27" s="68" t="s">
        <v>358</v>
      </c>
      <c r="B27" s="192" t="s">
        <v>270</v>
      </c>
      <c r="C27" s="192"/>
      <c r="D27" s="192"/>
      <c r="E27" s="192"/>
      <c r="F27" s="192"/>
      <c r="G27" s="192"/>
      <c r="H27" s="192"/>
    </row>
    <row r="28" spans="1:8" ht="15.75" x14ac:dyDescent="0.25">
      <c r="A28" s="68" t="s">
        <v>359</v>
      </c>
      <c r="B28" s="192" t="s">
        <v>273</v>
      </c>
      <c r="C28" s="192"/>
      <c r="D28" s="192"/>
      <c r="E28" s="192"/>
      <c r="F28" s="192"/>
      <c r="G28" s="192"/>
      <c r="H28" s="192"/>
    </row>
    <row r="29" spans="1:8" ht="94.5" x14ac:dyDescent="0.25">
      <c r="A29" s="68" t="s">
        <v>360</v>
      </c>
      <c r="B29" s="71" t="s">
        <v>361</v>
      </c>
      <c r="C29" s="68" t="s">
        <v>2</v>
      </c>
      <c r="D29" s="68">
        <v>2023</v>
      </c>
      <c r="E29" s="68">
        <v>2030</v>
      </c>
      <c r="F29" s="73" t="s">
        <v>362</v>
      </c>
      <c r="G29" s="71" t="s">
        <v>363</v>
      </c>
      <c r="H29" s="70" t="s">
        <v>272</v>
      </c>
    </row>
    <row r="30" spans="1:8" ht="15.75" x14ac:dyDescent="0.25">
      <c r="A30" s="68" t="s">
        <v>364</v>
      </c>
      <c r="B30" s="192" t="s">
        <v>277</v>
      </c>
      <c r="C30" s="192"/>
      <c r="D30" s="192"/>
      <c r="E30" s="192"/>
      <c r="F30" s="192"/>
      <c r="G30" s="192"/>
      <c r="H30" s="192"/>
    </row>
    <row r="31" spans="1:8" ht="64.5" customHeight="1" x14ac:dyDescent="0.25">
      <c r="A31" s="68" t="s">
        <v>365</v>
      </c>
      <c r="B31" s="71" t="s">
        <v>366</v>
      </c>
      <c r="C31" s="68" t="s">
        <v>2</v>
      </c>
      <c r="D31" s="68">
        <v>2023</v>
      </c>
      <c r="E31" s="68">
        <v>2030</v>
      </c>
      <c r="F31" s="71" t="s">
        <v>367</v>
      </c>
      <c r="G31" s="71" t="s">
        <v>322</v>
      </c>
      <c r="H31" s="70" t="s">
        <v>276</v>
      </c>
    </row>
    <row r="32" spans="1:8" ht="98.25" customHeight="1" x14ac:dyDescent="0.25">
      <c r="A32" s="68" t="s">
        <v>368</v>
      </c>
      <c r="B32" s="71" t="s">
        <v>369</v>
      </c>
      <c r="C32" s="68" t="s">
        <v>2</v>
      </c>
      <c r="D32" s="68">
        <v>2023</v>
      </c>
      <c r="E32" s="68">
        <v>2030</v>
      </c>
      <c r="F32" s="71" t="s">
        <v>367</v>
      </c>
      <c r="G32" s="71" t="s">
        <v>322</v>
      </c>
      <c r="H32" s="70" t="s">
        <v>276</v>
      </c>
    </row>
    <row r="33" spans="1:8" ht="15.75" x14ac:dyDescent="0.25">
      <c r="A33" s="68" t="s">
        <v>370</v>
      </c>
      <c r="B33" s="192" t="s">
        <v>281</v>
      </c>
      <c r="C33" s="192"/>
      <c r="D33" s="192"/>
      <c r="E33" s="192"/>
      <c r="F33" s="192"/>
      <c r="G33" s="192"/>
      <c r="H33" s="192"/>
    </row>
    <row r="34" spans="1:8" ht="78.75" x14ac:dyDescent="0.25">
      <c r="A34" s="68" t="s">
        <v>371</v>
      </c>
      <c r="B34" s="71" t="s">
        <v>372</v>
      </c>
      <c r="C34" s="68" t="s">
        <v>2</v>
      </c>
      <c r="D34" s="68">
        <v>2023</v>
      </c>
      <c r="E34" s="68">
        <v>2030</v>
      </c>
      <c r="F34" s="71" t="s">
        <v>373</v>
      </c>
      <c r="G34" s="71" t="s">
        <v>374</v>
      </c>
      <c r="H34" s="70" t="s">
        <v>280</v>
      </c>
    </row>
    <row r="35" spans="1:8" ht="15.75" x14ac:dyDescent="0.25">
      <c r="A35" s="68" t="s">
        <v>375</v>
      </c>
      <c r="B35" s="192" t="s">
        <v>284</v>
      </c>
      <c r="C35" s="192"/>
      <c r="D35" s="192"/>
      <c r="E35" s="192"/>
      <c r="F35" s="192"/>
      <c r="G35" s="192"/>
      <c r="H35" s="192"/>
    </row>
    <row r="36" spans="1:8" ht="78.75" x14ac:dyDescent="0.25">
      <c r="A36" s="68" t="s">
        <v>376</v>
      </c>
      <c r="B36" s="71" t="s">
        <v>377</v>
      </c>
      <c r="C36" s="68" t="s">
        <v>2</v>
      </c>
      <c r="D36" s="68">
        <v>2023</v>
      </c>
      <c r="E36" s="68">
        <v>2030</v>
      </c>
      <c r="F36" s="71" t="s">
        <v>378</v>
      </c>
      <c r="G36" s="71" t="s">
        <v>379</v>
      </c>
      <c r="H36" s="70" t="s">
        <v>283</v>
      </c>
    </row>
    <row r="37" spans="1:8" ht="15.75" x14ac:dyDescent="0.25">
      <c r="A37" s="192" t="s">
        <v>380</v>
      </c>
      <c r="B37" s="192"/>
      <c r="C37" s="192"/>
      <c r="D37" s="192"/>
      <c r="E37" s="192"/>
      <c r="F37" s="192"/>
      <c r="G37" s="192"/>
      <c r="H37" s="192"/>
    </row>
    <row r="38" spans="1:8" ht="15.75" x14ac:dyDescent="0.25">
      <c r="A38" s="68" t="s">
        <v>381</v>
      </c>
      <c r="B38" s="192" t="s">
        <v>288</v>
      </c>
      <c r="C38" s="192"/>
      <c r="D38" s="192"/>
      <c r="E38" s="192"/>
      <c r="F38" s="192"/>
      <c r="G38" s="192"/>
      <c r="H38" s="192"/>
    </row>
    <row r="39" spans="1:8" ht="15.75" x14ac:dyDescent="0.25">
      <c r="A39" s="68" t="s">
        <v>382</v>
      </c>
      <c r="B39" s="192" t="s">
        <v>290</v>
      </c>
      <c r="C39" s="192"/>
      <c r="D39" s="192"/>
      <c r="E39" s="192"/>
      <c r="F39" s="192"/>
      <c r="G39" s="192"/>
      <c r="H39" s="192"/>
    </row>
    <row r="40" spans="1:8" ht="94.5" x14ac:dyDescent="0.25">
      <c r="A40" s="68" t="s">
        <v>383</v>
      </c>
      <c r="B40" s="71" t="s">
        <v>384</v>
      </c>
      <c r="C40" s="68" t="s">
        <v>385</v>
      </c>
      <c r="D40" s="68">
        <v>2023</v>
      </c>
      <c r="E40" s="68">
        <v>2030</v>
      </c>
      <c r="F40" s="71" t="s">
        <v>386</v>
      </c>
      <c r="G40" s="71" t="s">
        <v>387</v>
      </c>
      <c r="H40" s="70" t="s">
        <v>296</v>
      </c>
    </row>
    <row r="41" spans="1:8" ht="128.25" customHeight="1" x14ac:dyDescent="0.25">
      <c r="A41" s="68" t="s">
        <v>388</v>
      </c>
      <c r="B41" s="71" t="s">
        <v>389</v>
      </c>
      <c r="C41" s="68" t="s">
        <v>385</v>
      </c>
      <c r="D41" s="68">
        <v>2023</v>
      </c>
      <c r="E41" s="68">
        <v>2030</v>
      </c>
      <c r="F41" s="71" t="s">
        <v>390</v>
      </c>
      <c r="G41" s="71" t="s">
        <v>391</v>
      </c>
      <c r="H41" s="70" t="s">
        <v>289</v>
      </c>
    </row>
    <row r="42" spans="1:8" ht="157.5" x14ac:dyDescent="0.25">
      <c r="A42" s="68" t="s">
        <v>392</v>
      </c>
      <c r="B42" s="71" t="s">
        <v>393</v>
      </c>
      <c r="C42" s="68" t="s">
        <v>385</v>
      </c>
      <c r="D42" s="68">
        <v>2023</v>
      </c>
      <c r="E42" s="68">
        <v>2030</v>
      </c>
      <c r="F42" s="71" t="s">
        <v>394</v>
      </c>
      <c r="G42" s="71" t="s">
        <v>395</v>
      </c>
      <c r="H42" s="70" t="s">
        <v>289</v>
      </c>
    </row>
    <row r="43" spans="1:8" ht="126" x14ac:dyDescent="0.25">
      <c r="A43" s="68" t="s">
        <v>396</v>
      </c>
      <c r="B43" s="71" t="s">
        <v>397</v>
      </c>
      <c r="C43" s="68" t="s">
        <v>385</v>
      </c>
      <c r="D43" s="68">
        <v>2023</v>
      </c>
      <c r="E43" s="68">
        <v>2030</v>
      </c>
      <c r="F43" s="71" t="s">
        <v>398</v>
      </c>
      <c r="G43" s="71" t="s">
        <v>399</v>
      </c>
      <c r="H43" s="70" t="s">
        <v>289</v>
      </c>
    </row>
    <row r="44" spans="1:8" ht="15.75" x14ac:dyDescent="0.25">
      <c r="A44" s="68" t="s">
        <v>400</v>
      </c>
      <c r="B44" s="192" t="s">
        <v>297</v>
      </c>
      <c r="C44" s="192"/>
      <c r="D44" s="192"/>
      <c r="E44" s="192"/>
      <c r="F44" s="192"/>
      <c r="G44" s="192"/>
      <c r="H44" s="192"/>
    </row>
    <row r="45" spans="1:8" ht="110.25" x14ac:dyDescent="0.25">
      <c r="A45" s="68" t="s">
        <v>401</v>
      </c>
      <c r="B45" s="71" t="s">
        <v>402</v>
      </c>
      <c r="C45" s="68" t="s">
        <v>2</v>
      </c>
      <c r="D45" s="68">
        <v>2023</v>
      </c>
      <c r="E45" s="68">
        <v>2030</v>
      </c>
      <c r="F45" s="71" t="s">
        <v>403</v>
      </c>
      <c r="G45" s="71" t="s">
        <v>404</v>
      </c>
      <c r="H45" s="70" t="s">
        <v>296</v>
      </c>
    </row>
    <row r="46" spans="1:8" ht="173.25" x14ac:dyDescent="0.25">
      <c r="A46" s="68" t="s">
        <v>405</v>
      </c>
      <c r="B46" s="71" t="s">
        <v>406</v>
      </c>
      <c r="C46" s="68" t="s">
        <v>2</v>
      </c>
      <c r="D46" s="68">
        <v>2023</v>
      </c>
      <c r="E46" s="68">
        <v>2030</v>
      </c>
      <c r="F46" s="71" t="s">
        <v>407</v>
      </c>
      <c r="G46" s="71" t="s">
        <v>408</v>
      </c>
      <c r="H46" s="70" t="s">
        <v>296</v>
      </c>
    </row>
    <row r="47" spans="1:8" ht="15.75" x14ac:dyDescent="0.25">
      <c r="A47" s="192" t="s">
        <v>409</v>
      </c>
      <c r="B47" s="192"/>
      <c r="C47" s="192"/>
      <c r="D47" s="192"/>
      <c r="E47" s="192"/>
      <c r="F47" s="192"/>
      <c r="G47" s="192"/>
      <c r="H47" s="192"/>
    </row>
    <row r="48" spans="1:8" ht="15.75" x14ac:dyDescent="0.25">
      <c r="A48" s="68" t="s">
        <v>410</v>
      </c>
      <c r="B48" s="192" t="s">
        <v>302</v>
      </c>
      <c r="C48" s="192"/>
      <c r="D48" s="192"/>
      <c r="E48" s="192"/>
      <c r="F48" s="192"/>
      <c r="G48" s="192"/>
      <c r="H48" s="192"/>
    </row>
    <row r="49" spans="1:8" ht="35.25" customHeight="1" x14ac:dyDescent="0.25">
      <c r="A49" s="68" t="s">
        <v>411</v>
      </c>
      <c r="B49" s="192" t="s">
        <v>304</v>
      </c>
      <c r="C49" s="192"/>
      <c r="D49" s="192"/>
      <c r="E49" s="192"/>
      <c r="F49" s="192"/>
      <c r="G49" s="192"/>
      <c r="H49" s="192"/>
    </row>
    <row r="50" spans="1:8" ht="159.75" customHeight="1" x14ac:dyDescent="0.25">
      <c r="A50" s="68" t="s">
        <v>412</v>
      </c>
      <c r="B50" s="71" t="s">
        <v>413</v>
      </c>
      <c r="C50" s="68" t="s">
        <v>2</v>
      </c>
      <c r="D50" s="68">
        <v>2023</v>
      </c>
      <c r="E50" s="68">
        <v>2030</v>
      </c>
      <c r="F50" s="71" t="s">
        <v>414</v>
      </c>
      <c r="G50" s="71" t="s">
        <v>415</v>
      </c>
      <c r="H50" s="70" t="s">
        <v>303</v>
      </c>
    </row>
    <row r="51" spans="1:8" ht="51.75" customHeight="1" x14ac:dyDescent="0.25">
      <c r="A51" s="68" t="s">
        <v>416</v>
      </c>
      <c r="B51" s="192" t="s">
        <v>307</v>
      </c>
      <c r="C51" s="192"/>
      <c r="D51" s="192"/>
      <c r="E51" s="192"/>
      <c r="F51" s="192"/>
      <c r="G51" s="192"/>
      <c r="H51" s="192"/>
    </row>
    <row r="52" spans="1:8" ht="189" x14ac:dyDescent="0.25">
      <c r="A52" s="68" t="s">
        <v>417</v>
      </c>
      <c r="B52" s="71" t="s">
        <v>418</v>
      </c>
      <c r="C52" s="68" t="s">
        <v>2</v>
      </c>
      <c r="D52" s="68">
        <v>2023</v>
      </c>
      <c r="E52" s="68">
        <v>2030</v>
      </c>
      <c r="F52" s="71" t="s">
        <v>419</v>
      </c>
      <c r="G52" s="71" t="s">
        <v>420</v>
      </c>
      <c r="H52" s="70" t="s">
        <v>306</v>
      </c>
    </row>
  </sheetData>
  <mergeCells count="31">
    <mergeCell ref="B44:H44"/>
    <mergeCell ref="A47:H47"/>
    <mergeCell ref="B48:H48"/>
    <mergeCell ref="B49:H49"/>
    <mergeCell ref="B51:H51"/>
    <mergeCell ref="B39:H39"/>
    <mergeCell ref="B19:H19"/>
    <mergeCell ref="B20:H20"/>
    <mergeCell ref="B24:H24"/>
    <mergeCell ref="A26:H26"/>
    <mergeCell ref="B27:H27"/>
    <mergeCell ref="B28:H28"/>
    <mergeCell ref="B30:H30"/>
    <mergeCell ref="B33:H33"/>
    <mergeCell ref="B35:H35"/>
    <mergeCell ref="A37:H37"/>
    <mergeCell ref="B38:H38"/>
    <mergeCell ref="A18:H18"/>
    <mergeCell ref="A4:H4"/>
    <mergeCell ref="A6:A7"/>
    <mergeCell ref="B6:B7"/>
    <mergeCell ref="C6:C7"/>
    <mergeCell ref="D6:E6"/>
    <mergeCell ref="F6:F7"/>
    <mergeCell ref="G6:G7"/>
    <mergeCell ref="H6:H7"/>
    <mergeCell ref="A9:H9"/>
    <mergeCell ref="A10:H10"/>
    <mergeCell ref="B11:H11"/>
    <mergeCell ref="B12:H12"/>
    <mergeCell ref="B14:H14"/>
  </mergeCells>
  <pageMargins left="0.7" right="0.7" top="0.75" bottom="0.75" header="0.3" footer="0.3"/>
  <pageSetup paperSize="9" scale="5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B12" sqref="B12:H12"/>
    </sheetView>
  </sheetViews>
  <sheetFormatPr defaultColWidth="9.140625" defaultRowHeight="15.75" x14ac:dyDescent="0.25"/>
  <cols>
    <col min="1" max="1" width="9.28515625" style="64" customWidth="1"/>
    <col min="2" max="2" width="45.7109375" style="64" customWidth="1"/>
    <col min="3" max="3" width="70.5703125" style="64" customWidth="1"/>
    <col min="4" max="4" width="39" style="64" customWidth="1"/>
    <col min="5" max="5" width="31.42578125" style="64" customWidth="1"/>
    <col min="6" max="16384" width="9.140625" style="64"/>
  </cols>
  <sheetData>
    <row r="1" spans="1:5" x14ac:dyDescent="0.25">
      <c r="A1" s="21"/>
      <c r="E1" s="21" t="s">
        <v>421</v>
      </c>
    </row>
    <row r="2" spans="1:5" x14ac:dyDescent="0.25">
      <c r="A2" s="21"/>
      <c r="E2" s="21" t="s">
        <v>45</v>
      </c>
    </row>
    <row r="3" spans="1:5" x14ac:dyDescent="0.25">
      <c r="A3" s="74"/>
    </row>
    <row r="4" spans="1:5" x14ac:dyDescent="0.25">
      <c r="A4" s="193" t="s">
        <v>422</v>
      </c>
      <c r="B4" s="194"/>
      <c r="C4" s="194"/>
      <c r="D4" s="194"/>
      <c r="E4" s="194"/>
    </row>
    <row r="5" spans="1:5" x14ac:dyDescent="0.25">
      <c r="A5" s="67"/>
    </row>
    <row r="6" spans="1:5" ht="31.5" x14ac:dyDescent="0.25">
      <c r="A6" s="75" t="s">
        <v>311</v>
      </c>
      <c r="B6" s="75" t="s">
        <v>423</v>
      </c>
      <c r="C6" s="75" t="s">
        <v>424</v>
      </c>
      <c r="D6" s="75" t="s">
        <v>52</v>
      </c>
      <c r="E6" s="75" t="s">
        <v>425</v>
      </c>
    </row>
    <row r="7" spans="1:5" x14ac:dyDescent="0.25">
      <c r="A7" s="75">
        <v>1</v>
      </c>
      <c r="B7" s="75">
        <v>2</v>
      </c>
      <c r="C7" s="75">
        <v>3</v>
      </c>
      <c r="D7" s="75">
        <v>4</v>
      </c>
      <c r="E7" s="75">
        <v>5</v>
      </c>
    </row>
    <row r="8" spans="1:5" x14ac:dyDescent="0.25">
      <c r="A8" s="75" t="s">
        <v>426</v>
      </c>
      <c r="B8" s="199" t="s">
        <v>319</v>
      </c>
      <c r="C8" s="199"/>
      <c r="D8" s="199"/>
      <c r="E8" s="199"/>
    </row>
    <row r="9" spans="1:5" x14ac:dyDescent="0.25">
      <c r="A9" s="75" t="s">
        <v>427</v>
      </c>
      <c r="B9" s="200" t="s">
        <v>428</v>
      </c>
      <c r="C9" s="200"/>
      <c r="D9" s="200"/>
      <c r="E9" s="200"/>
    </row>
    <row r="10" spans="1:5" ht="94.5" x14ac:dyDescent="0.25">
      <c r="A10" s="68" t="s">
        <v>429</v>
      </c>
      <c r="B10" s="69" t="s">
        <v>430</v>
      </c>
      <c r="C10" s="76" t="s">
        <v>431</v>
      </c>
      <c r="D10" s="69" t="s">
        <v>2</v>
      </c>
      <c r="E10" s="69" t="s">
        <v>432</v>
      </c>
    </row>
    <row r="11" spans="1:5" ht="47.25" x14ac:dyDescent="0.25">
      <c r="A11" s="68" t="s">
        <v>433</v>
      </c>
      <c r="B11" s="71" t="s">
        <v>434</v>
      </c>
      <c r="C11" s="71" t="s">
        <v>435</v>
      </c>
      <c r="D11" s="69" t="s">
        <v>2</v>
      </c>
      <c r="E11" s="71" t="s">
        <v>432</v>
      </c>
    </row>
    <row r="12" spans="1:5" ht="63" x14ac:dyDescent="0.25">
      <c r="A12" s="68" t="s">
        <v>436</v>
      </c>
      <c r="B12" s="71" t="s">
        <v>434</v>
      </c>
      <c r="C12" s="71" t="s">
        <v>437</v>
      </c>
      <c r="D12" s="69" t="s">
        <v>2</v>
      </c>
      <c r="E12" s="71" t="s">
        <v>438</v>
      </c>
    </row>
    <row r="13" spans="1:5" ht="126" x14ac:dyDescent="0.25">
      <c r="A13" s="68" t="s">
        <v>439</v>
      </c>
      <c r="B13" s="69" t="s">
        <v>430</v>
      </c>
      <c r="C13" s="71" t="s">
        <v>440</v>
      </c>
      <c r="D13" s="69" t="s">
        <v>2</v>
      </c>
      <c r="E13" s="71" t="s">
        <v>441</v>
      </c>
    </row>
    <row r="14" spans="1:5" x14ac:dyDescent="0.25">
      <c r="A14" s="75" t="s">
        <v>442</v>
      </c>
      <c r="B14" s="199" t="s">
        <v>8</v>
      </c>
      <c r="C14" s="199"/>
      <c r="D14" s="199"/>
      <c r="E14" s="199"/>
    </row>
    <row r="15" spans="1:5" ht="63" x14ac:dyDescent="0.25">
      <c r="A15" s="68" t="s">
        <v>443</v>
      </c>
      <c r="B15" s="71" t="s">
        <v>430</v>
      </c>
      <c r="C15" s="69" t="s">
        <v>444</v>
      </c>
      <c r="D15" s="71" t="s">
        <v>2</v>
      </c>
      <c r="E15" s="58" t="s">
        <v>445</v>
      </c>
    </row>
  </sheetData>
  <mergeCells count="4">
    <mergeCell ref="A4:E4"/>
    <mergeCell ref="B8:E8"/>
    <mergeCell ref="B9:E9"/>
    <mergeCell ref="B14:E14"/>
  </mergeCells>
  <pageMargins left="0.7" right="0.7" top="0.75" bottom="0.75" header="0.3" footer="0.3"/>
  <pageSetup paperSize="9" scale="6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Normal="100" zoomScaleSheetLayoutView="80" workbookViewId="0">
      <selection activeCell="O3" sqref="O3"/>
    </sheetView>
  </sheetViews>
  <sheetFormatPr defaultColWidth="9.140625" defaultRowHeight="15.75" x14ac:dyDescent="0.25"/>
  <cols>
    <col min="1" max="1" width="30.140625" style="14" customWidth="1"/>
    <col min="2" max="2" width="47" style="14" customWidth="1"/>
    <col min="3" max="3" width="41.5703125" style="14" customWidth="1"/>
    <col min="4" max="7" width="14" style="14" customWidth="1"/>
    <col min="8" max="15" width="10.42578125" style="14" customWidth="1"/>
    <col min="16" max="16384" width="9.140625" style="14"/>
  </cols>
  <sheetData>
    <row r="1" spans="1:16" x14ac:dyDescent="0.25">
      <c r="O1" s="54" t="s">
        <v>44</v>
      </c>
    </row>
    <row r="2" spans="1:16" x14ac:dyDescent="0.25">
      <c r="O2" s="54" t="s">
        <v>188</v>
      </c>
    </row>
    <row r="3" spans="1:16" x14ac:dyDescent="0.25">
      <c r="O3" s="54" t="s">
        <v>448</v>
      </c>
    </row>
    <row r="5" spans="1:16" x14ac:dyDescent="0.25">
      <c r="J5" s="18"/>
      <c r="K5" s="18"/>
      <c r="L5" s="18"/>
      <c r="M5" s="18"/>
      <c r="N5" s="18"/>
      <c r="O5" s="49" t="s">
        <v>53</v>
      </c>
      <c r="P5" s="18"/>
    </row>
    <row r="6" spans="1:16" x14ac:dyDescent="0.25">
      <c r="J6" s="18"/>
      <c r="K6" s="18"/>
      <c r="L6" s="18"/>
      <c r="M6" s="18"/>
      <c r="N6" s="18"/>
      <c r="O6" s="49" t="s">
        <v>45</v>
      </c>
      <c r="P6" s="18"/>
    </row>
    <row r="8" spans="1:16" ht="15.75" customHeight="1" x14ac:dyDescent="0.25">
      <c r="A8" s="204" t="s">
        <v>59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6"/>
    </row>
    <row r="10" spans="1:16" ht="24.75" customHeight="1" x14ac:dyDescent="0.25">
      <c r="A10" s="102" t="s">
        <v>60</v>
      </c>
      <c r="B10" s="102" t="s">
        <v>58</v>
      </c>
      <c r="C10" s="102" t="s">
        <v>52</v>
      </c>
      <c r="D10" s="177" t="s">
        <v>155</v>
      </c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9"/>
      <c r="P10" s="27"/>
    </row>
    <row r="11" spans="1:16" ht="24.75" customHeight="1" x14ac:dyDescent="0.25">
      <c r="A11" s="205"/>
      <c r="B11" s="205"/>
      <c r="C11" s="205"/>
      <c r="D11" s="32" t="s">
        <v>54</v>
      </c>
      <c r="E11" s="32" t="s">
        <v>55</v>
      </c>
      <c r="F11" s="32" t="s">
        <v>56</v>
      </c>
      <c r="G11" s="32" t="s">
        <v>57</v>
      </c>
      <c r="H11" s="34" t="s">
        <v>79</v>
      </c>
      <c r="I11" s="34" t="s">
        <v>80</v>
      </c>
      <c r="J11" s="34" t="s">
        <v>81</v>
      </c>
      <c r="K11" s="34" t="s">
        <v>82</v>
      </c>
      <c r="L11" s="34" t="s">
        <v>83</v>
      </c>
      <c r="M11" s="34" t="s">
        <v>135</v>
      </c>
      <c r="N11" s="34" t="s">
        <v>136</v>
      </c>
      <c r="O11" s="34" t="s">
        <v>137</v>
      </c>
      <c r="P11" s="27"/>
    </row>
    <row r="12" spans="1:16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N12" s="37">
        <v>14</v>
      </c>
      <c r="O12" s="37">
        <v>15</v>
      </c>
      <c r="P12" s="27"/>
    </row>
    <row r="13" spans="1:16" ht="30.75" customHeight="1" x14ac:dyDescent="0.25">
      <c r="A13" s="206" t="s">
        <v>43</v>
      </c>
      <c r="B13" s="206" t="str">
        <f>(Паспорт!A16)</f>
        <v>«Эффективное управление муниципальными финансами в Прионежском муниципальном районе»</v>
      </c>
      <c r="C13" s="46" t="s">
        <v>61</v>
      </c>
      <c r="D13" s="24" t="s">
        <v>67</v>
      </c>
      <c r="E13" s="25" t="s">
        <v>68</v>
      </c>
      <c r="F13" s="24" t="s">
        <v>66</v>
      </c>
      <c r="G13" s="24" t="s">
        <v>67</v>
      </c>
      <c r="H13" s="23">
        <f t="shared" ref="H13" si="0">SUM(H14)</f>
        <v>88884.25</v>
      </c>
      <c r="I13" s="23">
        <f t="shared" ref="I13:O13" si="1">SUM(I14)</f>
        <v>96996.12999999999</v>
      </c>
      <c r="J13" s="23">
        <f t="shared" si="1"/>
        <v>93693.54</v>
      </c>
      <c r="K13" s="23">
        <f t="shared" si="1"/>
        <v>79554.709999999992</v>
      </c>
      <c r="L13" s="23">
        <f t="shared" si="1"/>
        <v>79873.51999999999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8"/>
    </row>
    <row r="14" spans="1:16" ht="30.75" customHeight="1" x14ac:dyDescent="0.25">
      <c r="A14" s="207"/>
      <c r="B14" s="207"/>
      <c r="C14" s="46" t="s">
        <v>2</v>
      </c>
      <c r="D14" s="25" t="s">
        <v>76</v>
      </c>
      <c r="E14" s="25" t="s">
        <v>68</v>
      </c>
      <c r="F14" s="24" t="s">
        <v>66</v>
      </c>
      <c r="G14" s="24" t="s">
        <v>67</v>
      </c>
      <c r="H14" s="23">
        <f t="shared" ref="H14" si="2">H31+H19+H15</f>
        <v>88884.25</v>
      </c>
      <c r="I14" s="23">
        <f t="shared" ref="I14:O14" si="3">I31+I19+I15</f>
        <v>96996.12999999999</v>
      </c>
      <c r="J14" s="23">
        <f t="shared" si="3"/>
        <v>93693.54</v>
      </c>
      <c r="K14" s="23">
        <f t="shared" si="3"/>
        <v>79554.709999999992</v>
      </c>
      <c r="L14" s="23">
        <f t="shared" si="3"/>
        <v>79873.51999999999</v>
      </c>
      <c r="M14" s="23">
        <f t="shared" si="3"/>
        <v>0</v>
      </c>
      <c r="N14" s="23">
        <f t="shared" si="3"/>
        <v>0</v>
      </c>
      <c r="O14" s="23">
        <f t="shared" si="3"/>
        <v>0</v>
      </c>
      <c r="P14" s="28"/>
    </row>
    <row r="15" spans="1:16" ht="30.75" customHeight="1" x14ac:dyDescent="0.25">
      <c r="A15" s="201" t="s">
        <v>62</v>
      </c>
      <c r="B15" s="201" t="s">
        <v>153</v>
      </c>
      <c r="C15" s="46" t="s">
        <v>61</v>
      </c>
      <c r="D15" s="24" t="s">
        <v>67</v>
      </c>
      <c r="E15" s="25" t="s">
        <v>68</v>
      </c>
      <c r="F15" s="24" t="s">
        <v>66</v>
      </c>
      <c r="G15" s="24" t="s">
        <v>67</v>
      </c>
      <c r="H15" s="23">
        <f>H16</f>
        <v>20</v>
      </c>
      <c r="I15" s="23">
        <f t="shared" ref="I15" si="4">I16</f>
        <v>20</v>
      </c>
      <c r="J15" s="23">
        <f t="shared" ref="J15:O15" si="5">J16</f>
        <v>16.2</v>
      </c>
      <c r="K15" s="23">
        <f t="shared" si="5"/>
        <v>8.18</v>
      </c>
      <c r="L15" s="23">
        <f t="shared" si="5"/>
        <v>1.0900000000000001</v>
      </c>
      <c r="M15" s="23">
        <f t="shared" si="5"/>
        <v>0</v>
      </c>
      <c r="N15" s="23">
        <f t="shared" si="5"/>
        <v>0</v>
      </c>
      <c r="O15" s="23">
        <f t="shared" si="5"/>
        <v>0</v>
      </c>
      <c r="P15" s="28"/>
    </row>
    <row r="16" spans="1:16" ht="30.75" customHeight="1" x14ac:dyDescent="0.25">
      <c r="A16" s="202"/>
      <c r="B16" s="202"/>
      <c r="C16" s="46" t="s">
        <v>2</v>
      </c>
      <c r="D16" s="25" t="s">
        <v>76</v>
      </c>
      <c r="E16" s="25" t="s">
        <v>68</v>
      </c>
      <c r="F16" s="24" t="s">
        <v>66</v>
      </c>
      <c r="G16" s="24" t="s">
        <v>67</v>
      </c>
      <c r="H16" s="23">
        <f>SUM(H17:H18)</f>
        <v>20</v>
      </c>
      <c r="I16" s="23">
        <f t="shared" ref="I16" si="6">SUM(I17:I18)</f>
        <v>20</v>
      </c>
      <c r="J16" s="23">
        <f t="shared" ref="J16:O16" si="7">SUM(J17:J18)</f>
        <v>16.2</v>
      </c>
      <c r="K16" s="23">
        <f t="shared" si="7"/>
        <v>8.18</v>
      </c>
      <c r="L16" s="23">
        <f t="shared" si="7"/>
        <v>1.0900000000000001</v>
      </c>
      <c r="M16" s="23">
        <f t="shared" si="7"/>
        <v>0</v>
      </c>
      <c r="N16" s="23">
        <f t="shared" si="7"/>
        <v>0</v>
      </c>
      <c r="O16" s="23">
        <f t="shared" si="7"/>
        <v>0</v>
      </c>
      <c r="P16" s="28"/>
    </row>
    <row r="17" spans="1:16" ht="30.75" customHeight="1" x14ac:dyDescent="0.25">
      <c r="A17" s="202"/>
      <c r="B17" s="202"/>
      <c r="C17" s="208" t="s">
        <v>2</v>
      </c>
      <c r="D17" s="22" t="s">
        <v>76</v>
      </c>
      <c r="E17" s="22" t="s">
        <v>63</v>
      </c>
      <c r="F17" s="55">
        <v>1110070640</v>
      </c>
      <c r="G17" s="55">
        <v>730</v>
      </c>
      <c r="H17" s="7">
        <v>20</v>
      </c>
      <c r="I17" s="7">
        <v>20</v>
      </c>
      <c r="J17" s="7">
        <v>16.2</v>
      </c>
      <c r="K17" s="7">
        <v>8.18</v>
      </c>
      <c r="L17" s="7">
        <v>1.0900000000000001</v>
      </c>
      <c r="M17" s="7">
        <v>0</v>
      </c>
      <c r="N17" s="7">
        <v>0</v>
      </c>
      <c r="O17" s="7">
        <v>0</v>
      </c>
      <c r="P17" s="28"/>
    </row>
    <row r="18" spans="1:16" ht="30.75" customHeight="1" x14ac:dyDescent="0.25">
      <c r="A18" s="203"/>
      <c r="B18" s="203"/>
      <c r="C18" s="209"/>
      <c r="D18" s="22" t="s">
        <v>76</v>
      </c>
      <c r="E18" s="22" t="s">
        <v>63</v>
      </c>
      <c r="F18" s="31">
        <v>1110070650</v>
      </c>
      <c r="G18" s="31">
        <v>730</v>
      </c>
      <c r="H18" s="33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29"/>
    </row>
    <row r="19" spans="1:16" ht="30.75" customHeight="1" x14ac:dyDescent="0.25">
      <c r="A19" s="201" t="s">
        <v>65</v>
      </c>
      <c r="B19" s="201" t="s">
        <v>154</v>
      </c>
      <c r="C19" s="78" t="s">
        <v>61</v>
      </c>
      <c r="D19" s="24" t="s">
        <v>67</v>
      </c>
      <c r="E19" s="25" t="s">
        <v>68</v>
      </c>
      <c r="F19" s="24" t="s">
        <v>66</v>
      </c>
      <c r="G19" s="24" t="s">
        <v>67</v>
      </c>
      <c r="H19" s="23">
        <f>SUM(H20)</f>
        <v>34161.379999999997</v>
      </c>
      <c r="I19" s="23">
        <f t="shared" ref="I19" si="8">SUM(I20)</f>
        <v>27115.98</v>
      </c>
      <c r="J19" s="23">
        <f t="shared" ref="J19:O19" si="9">SUM(J20)</f>
        <v>24075.64</v>
      </c>
      <c r="K19" s="23">
        <f t="shared" si="9"/>
        <v>20361</v>
      </c>
      <c r="L19" s="23">
        <f t="shared" si="9"/>
        <v>20361</v>
      </c>
      <c r="M19" s="23">
        <f t="shared" si="9"/>
        <v>0</v>
      </c>
      <c r="N19" s="23">
        <f t="shared" si="9"/>
        <v>0</v>
      </c>
      <c r="O19" s="23">
        <f t="shared" si="9"/>
        <v>0</v>
      </c>
      <c r="P19" s="28"/>
    </row>
    <row r="20" spans="1:16" ht="30.75" customHeight="1" x14ac:dyDescent="0.25">
      <c r="A20" s="202"/>
      <c r="B20" s="202"/>
      <c r="C20" s="78" t="s">
        <v>2</v>
      </c>
      <c r="D20" s="25" t="s">
        <v>76</v>
      </c>
      <c r="E20" s="25" t="s">
        <v>68</v>
      </c>
      <c r="F20" s="24" t="s">
        <v>66</v>
      </c>
      <c r="G20" s="24" t="s">
        <v>67</v>
      </c>
      <c r="H20" s="23">
        <f>SUM(H21:H30)</f>
        <v>34161.379999999997</v>
      </c>
      <c r="I20" s="23">
        <f t="shared" ref="I20" si="10">SUM(I21:I30)</f>
        <v>27115.98</v>
      </c>
      <c r="J20" s="23">
        <f t="shared" ref="J20:O20" si="11">SUM(J21:J29)</f>
        <v>24075.64</v>
      </c>
      <c r="K20" s="23">
        <f t="shared" si="11"/>
        <v>20361</v>
      </c>
      <c r="L20" s="23">
        <f t="shared" si="11"/>
        <v>20361</v>
      </c>
      <c r="M20" s="23">
        <f t="shared" si="11"/>
        <v>0</v>
      </c>
      <c r="N20" s="23">
        <f t="shared" si="11"/>
        <v>0</v>
      </c>
      <c r="O20" s="23">
        <f t="shared" si="11"/>
        <v>0</v>
      </c>
      <c r="P20" s="28"/>
    </row>
    <row r="21" spans="1:16" ht="30.75" customHeight="1" x14ac:dyDescent="0.25">
      <c r="A21" s="202"/>
      <c r="B21" s="202"/>
      <c r="C21" s="182" t="s">
        <v>2</v>
      </c>
      <c r="D21" s="22" t="s">
        <v>76</v>
      </c>
      <c r="E21" s="22" t="s">
        <v>194</v>
      </c>
      <c r="F21" s="56">
        <v>1120055490</v>
      </c>
      <c r="G21" s="56">
        <v>121</v>
      </c>
      <c r="H21" s="7">
        <v>18.600000000000001</v>
      </c>
      <c r="I21" s="33">
        <v>15.2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28"/>
    </row>
    <row r="22" spans="1:16" ht="30.75" customHeight="1" x14ac:dyDescent="0.25">
      <c r="A22" s="202"/>
      <c r="B22" s="202"/>
      <c r="C22" s="186"/>
      <c r="D22" s="22" t="s">
        <v>76</v>
      </c>
      <c r="E22" s="22" t="s">
        <v>194</v>
      </c>
      <c r="F22" s="56">
        <v>1120055490</v>
      </c>
      <c r="G22" s="56">
        <v>129</v>
      </c>
      <c r="H22" s="7">
        <v>5.62</v>
      </c>
      <c r="I22" s="33">
        <v>4.59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28"/>
    </row>
    <row r="23" spans="1:16" ht="30.75" customHeight="1" x14ac:dyDescent="0.25">
      <c r="A23" s="202"/>
      <c r="B23" s="202"/>
      <c r="C23" s="186"/>
      <c r="D23" s="22" t="s">
        <v>76</v>
      </c>
      <c r="E23" s="22" t="s">
        <v>195</v>
      </c>
      <c r="F23" s="56">
        <v>1120055490</v>
      </c>
      <c r="G23" s="56">
        <v>121</v>
      </c>
      <c r="H23" s="7">
        <v>692.06</v>
      </c>
      <c r="I23" s="33">
        <v>577.64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28"/>
    </row>
    <row r="24" spans="1:16" ht="30.75" customHeight="1" x14ac:dyDescent="0.25">
      <c r="A24" s="202"/>
      <c r="B24" s="202"/>
      <c r="C24" s="186"/>
      <c r="D24" s="22" t="s">
        <v>76</v>
      </c>
      <c r="E24" s="22" t="s">
        <v>195</v>
      </c>
      <c r="F24" s="56">
        <v>1120055490</v>
      </c>
      <c r="G24" s="56">
        <v>129</v>
      </c>
      <c r="H24" s="7">
        <v>203.83</v>
      </c>
      <c r="I24" s="33">
        <v>174.45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28"/>
    </row>
    <row r="25" spans="1:16" ht="30.75" customHeight="1" x14ac:dyDescent="0.25">
      <c r="A25" s="202"/>
      <c r="B25" s="202"/>
      <c r="C25" s="186"/>
      <c r="D25" s="22" t="s">
        <v>76</v>
      </c>
      <c r="E25" s="22" t="s">
        <v>196</v>
      </c>
      <c r="F25" s="56">
        <v>1120055490</v>
      </c>
      <c r="G25" s="56">
        <v>121</v>
      </c>
      <c r="H25" s="7">
        <v>92.98</v>
      </c>
      <c r="I25" s="33">
        <v>106.41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28"/>
    </row>
    <row r="26" spans="1:16" ht="30.75" customHeight="1" x14ac:dyDescent="0.25">
      <c r="A26" s="202"/>
      <c r="B26" s="202"/>
      <c r="C26" s="186"/>
      <c r="D26" s="22" t="s">
        <v>76</v>
      </c>
      <c r="E26" s="22" t="s">
        <v>196</v>
      </c>
      <c r="F26" s="56">
        <v>1120055490</v>
      </c>
      <c r="G26" s="56">
        <v>129</v>
      </c>
      <c r="H26" s="7">
        <v>28.08</v>
      </c>
      <c r="I26" s="33">
        <v>32.130000000000003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28"/>
    </row>
    <row r="27" spans="1:16" ht="30.75" customHeight="1" x14ac:dyDescent="0.25">
      <c r="A27" s="202"/>
      <c r="B27" s="202"/>
      <c r="C27" s="186"/>
      <c r="D27" s="22" t="s">
        <v>76</v>
      </c>
      <c r="E27" s="22" t="s">
        <v>36</v>
      </c>
      <c r="F27" s="31">
        <v>1120042150</v>
      </c>
      <c r="G27" s="31">
        <v>511</v>
      </c>
      <c r="H27" s="33">
        <v>3076.4</v>
      </c>
      <c r="I27" s="33">
        <v>2482</v>
      </c>
      <c r="J27" s="33">
        <v>3155</v>
      </c>
      <c r="K27" s="33">
        <v>3361</v>
      </c>
      <c r="L27" s="33">
        <v>3361</v>
      </c>
      <c r="M27" s="33">
        <v>0</v>
      </c>
      <c r="N27" s="33">
        <v>0</v>
      </c>
      <c r="O27" s="33">
        <v>0</v>
      </c>
      <c r="P27" s="29"/>
    </row>
    <row r="28" spans="1:16" ht="30.75" customHeight="1" x14ac:dyDescent="0.25">
      <c r="A28" s="202"/>
      <c r="B28" s="202"/>
      <c r="C28" s="186"/>
      <c r="D28" s="22" t="s">
        <v>76</v>
      </c>
      <c r="E28" s="22" t="s">
        <v>36</v>
      </c>
      <c r="F28" s="31">
        <v>1120046010</v>
      </c>
      <c r="G28" s="31">
        <v>511</v>
      </c>
      <c r="H28" s="33">
        <v>11757.6</v>
      </c>
      <c r="I28" s="33">
        <v>15000</v>
      </c>
      <c r="J28" s="33">
        <v>16145</v>
      </c>
      <c r="K28" s="33">
        <v>17000</v>
      </c>
      <c r="L28" s="33">
        <v>17000</v>
      </c>
      <c r="M28" s="33">
        <v>0</v>
      </c>
      <c r="N28" s="33">
        <v>0</v>
      </c>
      <c r="O28" s="33">
        <v>0</v>
      </c>
      <c r="P28" s="29"/>
    </row>
    <row r="29" spans="1:16" ht="30.75" customHeight="1" x14ac:dyDescent="0.25">
      <c r="A29" s="202"/>
      <c r="B29" s="202"/>
      <c r="C29" s="186"/>
      <c r="D29" s="22" t="s">
        <v>76</v>
      </c>
      <c r="E29" s="22" t="s">
        <v>186</v>
      </c>
      <c r="F29" s="53">
        <v>1120046200</v>
      </c>
      <c r="G29" s="53">
        <v>540</v>
      </c>
      <c r="H29" s="33">
        <v>17354</v>
      </c>
      <c r="I29" s="33">
        <v>7922</v>
      </c>
      <c r="J29" s="33">
        <v>4775.6400000000003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29"/>
    </row>
    <row r="30" spans="1:16" ht="30.75" customHeight="1" x14ac:dyDescent="0.25">
      <c r="A30" s="203"/>
      <c r="B30" s="203"/>
      <c r="C30" s="183"/>
      <c r="D30" s="22" t="s">
        <v>76</v>
      </c>
      <c r="E30" s="22" t="s">
        <v>186</v>
      </c>
      <c r="F30" s="77">
        <v>1120055490</v>
      </c>
      <c r="G30" s="77">
        <v>540</v>
      </c>
      <c r="H30" s="33">
        <v>932.21</v>
      </c>
      <c r="I30" s="33">
        <v>801.56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29"/>
    </row>
    <row r="31" spans="1:16" ht="30.75" customHeight="1" x14ac:dyDescent="0.25">
      <c r="A31" s="201" t="s">
        <v>69</v>
      </c>
      <c r="B31" s="201" t="s">
        <v>152</v>
      </c>
      <c r="C31" s="46" t="s">
        <v>61</v>
      </c>
      <c r="D31" s="24" t="s">
        <v>67</v>
      </c>
      <c r="E31" s="25" t="s">
        <v>68</v>
      </c>
      <c r="F31" s="24" t="s">
        <v>66</v>
      </c>
      <c r="G31" s="24" t="s">
        <v>67</v>
      </c>
      <c r="H31" s="23">
        <f>SUM(H32:H33)</f>
        <v>54702.869999999995</v>
      </c>
      <c r="I31" s="23">
        <f t="shared" ref="I31" si="12">SUM(I32:I33)</f>
        <v>69860.149999999994</v>
      </c>
      <c r="J31" s="23">
        <f t="shared" ref="J31:O31" si="13">SUM(J32:J33)</f>
        <v>69601.7</v>
      </c>
      <c r="K31" s="23">
        <f t="shared" si="13"/>
        <v>59185.530000000006</v>
      </c>
      <c r="L31" s="23">
        <f t="shared" si="13"/>
        <v>59511.43</v>
      </c>
      <c r="M31" s="23">
        <f t="shared" si="13"/>
        <v>0</v>
      </c>
      <c r="N31" s="23">
        <f t="shared" si="13"/>
        <v>0</v>
      </c>
      <c r="O31" s="23">
        <f t="shared" si="13"/>
        <v>0</v>
      </c>
      <c r="P31" s="28"/>
    </row>
    <row r="32" spans="1:16" ht="30.75" customHeight="1" x14ac:dyDescent="0.25">
      <c r="A32" s="202"/>
      <c r="B32" s="202"/>
      <c r="C32" s="38" t="s">
        <v>2</v>
      </c>
      <c r="D32" s="25" t="s">
        <v>76</v>
      </c>
      <c r="E32" s="25" t="s">
        <v>68</v>
      </c>
      <c r="F32" s="24" t="s">
        <v>66</v>
      </c>
      <c r="G32" s="24" t="s">
        <v>67</v>
      </c>
      <c r="H32" s="23">
        <f>SUM(H34:H44)</f>
        <v>11093.05</v>
      </c>
      <c r="I32" s="23">
        <f t="shared" ref="I32" si="14">SUM(I34:I44)</f>
        <v>17194.189999999999</v>
      </c>
      <c r="J32" s="23">
        <f t="shared" ref="J32:O32" si="15">SUM(J34:J44)</f>
        <v>8170.34</v>
      </c>
      <c r="K32" s="23">
        <f t="shared" si="15"/>
        <v>6759.7300000000005</v>
      </c>
      <c r="L32" s="23">
        <f t="shared" si="15"/>
        <v>6765.7300000000005</v>
      </c>
      <c r="M32" s="23">
        <f t="shared" si="15"/>
        <v>0</v>
      </c>
      <c r="N32" s="23">
        <f t="shared" si="15"/>
        <v>0</v>
      </c>
      <c r="O32" s="23">
        <f t="shared" si="15"/>
        <v>0</v>
      </c>
      <c r="P32" s="28"/>
    </row>
    <row r="33" spans="1:16" ht="30.75" customHeight="1" x14ac:dyDescent="0.25">
      <c r="A33" s="202"/>
      <c r="B33" s="202"/>
      <c r="C33" s="38" t="s">
        <v>151</v>
      </c>
      <c r="D33" s="25" t="s">
        <v>76</v>
      </c>
      <c r="E33" s="25" t="s">
        <v>68</v>
      </c>
      <c r="F33" s="24" t="s">
        <v>66</v>
      </c>
      <c r="G33" s="24" t="s">
        <v>67</v>
      </c>
      <c r="H33" s="23">
        <f>SUM(H45:H51)</f>
        <v>43609.82</v>
      </c>
      <c r="I33" s="23">
        <f>SUM(I45:I51)</f>
        <v>52665.96</v>
      </c>
      <c r="J33" s="23">
        <f t="shared" ref="J33:O33" si="16">SUM(J45:J51)</f>
        <v>61431.359999999993</v>
      </c>
      <c r="K33" s="23">
        <f t="shared" si="16"/>
        <v>52425.8</v>
      </c>
      <c r="L33" s="23">
        <f t="shared" si="16"/>
        <v>52745.7</v>
      </c>
      <c r="M33" s="23">
        <f t="shared" si="16"/>
        <v>0</v>
      </c>
      <c r="N33" s="23">
        <f t="shared" si="16"/>
        <v>0</v>
      </c>
      <c r="O33" s="23">
        <f t="shared" si="16"/>
        <v>0</v>
      </c>
      <c r="P33" s="28"/>
    </row>
    <row r="34" spans="1:16" ht="30.75" customHeight="1" x14ac:dyDescent="0.25">
      <c r="A34" s="202"/>
      <c r="B34" s="202"/>
      <c r="C34" s="182" t="s">
        <v>2</v>
      </c>
      <c r="D34" s="22" t="s">
        <v>76</v>
      </c>
      <c r="E34" s="22" t="s">
        <v>37</v>
      </c>
      <c r="F34" s="45" t="s">
        <v>138</v>
      </c>
      <c r="G34" s="45" t="s">
        <v>139</v>
      </c>
      <c r="H34" s="48">
        <v>4526.08</v>
      </c>
      <c r="I34" s="48">
        <v>4636.71</v>
      </c>
      <c r="J34" s="48">
        <v>4786.8</v>
      </c>
      <c r="K34" s="48">
        <v>4786.8</v>
      </c>
      <c r="L34" s="7">
        <v>4786.8</v>
      </c>
      <c r="M34" s="7">
        <v>0</v>
      </c>
      <c r="N34" s="7">
        <v>0</v>
      </c>
      <c r="O34" s="7">
        <v>0</v>
      </c>
      <c r="P34" s="29"/>
    </row>
    <row r="35" spans="1:16" ht="30.75" customHeight="1" x14ac:dyDescent="0.25">
      <c r="A35" s="202"/>
      <c r="B35" s="202"/>
      <c r="C35" s="186"/>
      <c r="D35" s="22" t="s">
        <v>76</v>
      </c>
      <c r="E35" s="22" t="s">
        <v>37</v>
      </c>
      <c r="F35" s="45" t="s">
        <v>138</v>
      </c>
      <c r="G35" s="45" t="s">
        <v>140</v>
      </c>
      <c r="H35" s="48">
        <v>42.04</v>
      </c>
      <c r="I35" s="48">
        <v>212.1</v>
      </c>
      <c r="J35" s="48">
        <v>91.08</v>
      </c>
      <c r="K35" s="7">
        <v>20</v>
      </c>
      <c r="L35" s="7">
        <v>20</v>
      </c>
      <c r="M35" s="7">
        <v>0</v>
      </c>
      <c r="N35" s="7">
        <v>0</v>
      </c>
      <c r="O35" s="7">
        <v>0</v>
      </c>
      <c r="P35" s="29"/>
    </row>
    <row r="36" spans="1:16" ht="30.75" customHeight="1" x14ac:dyDescent="0.25">
      <c r="A36" s="202"/>
      <c r="B36" s="202"/>
      <c r="C36" s="186"/>
      <c r="D36" s="22" t="s">
        <v>76</v>
      </c>
      <c r="E36" s="22" t="s">
        <v>37</v>
      </c>
      <c r="F36" s="45" t="s">
        <v>138</v>
      </c>
      <c r="G36" s="45" t="s">
        <v>141</v>
      </c>
      <c r="H36" s="48">
        <v>1361.67</v>
      </c>
      <c r="I36" s="48">
        <v>1389.87</v>
      </c>
      <c r="J36" s="48">
        <v>1437.65</v>
      </c>
      <c r="K36" s="48">
        <v>1437.65</v>
      </c>
      <c r="L36" s="7">
        <v>1437.65</v>
      </c>
      <c r="M36" s="7">
        <v>0</v>
      </c>
      <c r="N36" s="7">
        <v>0</v>
      </c>
      <c r="O36" s="7">
        <v>0</v>
      </c>
      <c r="P36" s="29"/>
    </row>
    <row r="37" spans="1:16" ht="30.75" customHeight="1" x14ac:dyDescent="0.25">
      <c r="A37" s="202"/>
      <c r="B37" s="202"/>
      <c r="C37" s="186"/>
      <c r="D37" s="22" t="s">
        <v>76</v>
      </c>
      <c r="E37" s="22" t="s">
        <v>37</v>
      </c>
      <c r="F37" s="45" t="s">
        <v>138</v>
      </c>
      <c r="G37" s="45" t="s">
        <v>142</v>
      </c>
      <c r="H37" s="48">
        <v>655.59</v>
      </c>
      <c r="I37" s="48">
        <v>886.07</v>
      </c>
      <c r="J37" s="48">
        <v>643.78</v>
      </c>
      <c r="K37" s="48">
        <v>515.28</v>
      </c>
      <c r="L37" s="7">
        <v>521.28</v>
      </c>
      <c r="M37" s="7">
        <v>0</v>
      </c>
      <c r="N37" s="7">
        <v>0</v>
      </c>
      <c r="O37" s="7">
        <v>0</v>
      </c>
      <c r="P37" s="29"/>
    </row>
    <row r="38" spans="1:16" ht="30.75" customHeight="1" x14ac:dyDescent="0.25">
      <c r="A38" s="202"/>
      <c r="B38" s="202"/>
      <c r="C38" s="186"/>
      <c r="D38" s="22" t="s">
        <v>76</v>
      </c>
      <c r="E38" s="22" t="s">
        <v>37</v>
      </c>
      <c r="F38" s="45" t="s">
        <v>138</v>
      </c>
      <c r="G38" s="45" t="s">
        <v>447</v>
      </c>
      <c r="H38" s="48">
        <v>0</v>
      </c>
      <c r="I38" s="48">
        <v>5.92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29"/>
    </row>
    <row r="39" spans="1:16" ht="30.75" customHeight="1" x14ac:dyDescent="0.25">
      <c r="A39" s="202"/>
      <c r="B39" s="202"/>
      <c r="C39" s="186"/>
      <c r="D39" s="22" t="s">
        <v>76</v>
      </c>
      <c r="E39" s="22" t="s">
        <v>37</v>
      </c>
      <c r="F39" s="45" t="s">
        <v>138</v>
      </c>
      <c r="G39" s="45" t="s">
        <v>187</v>
      </c>
      <c r="H39" s="48">
        <v>0.1</v>
      </c>
      <c r="I39" s="48">
        <v>1</v>
      </c>
      <c r="J39" s="48">
        <v>0.01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29"/>
    </row>
    <row r="40" spans="1:16" ht="30.75" customHeight="1" x14ac:dyDescent="0.25">
      <c r="A40" s="202"/>
      <c r="B40" s="202"/>
      <c r="C40" s="186"/>
      <c r="D40" s="22" t="s">
        <v>76</v>
      </c>
      <c r="E40" s="22" t="s">
        <v>38</v>
      </c>
      <c r="F40" s="45" t="s">
        <v>143</v>
      </c>
      <c r="G40" s="45" t="s">
        <v>142</v>
      </c>
      <c r="H40" s="48">
        <v>65.540000000000006</v>
      </c>
      <c r="I40" s="48">
        <v>65.540000000000006</v>
      </c>
      <c r="J40" s="48">
        <v>65.540000000000006</v>
      </c>
      <c r="K40" s="48">
        <v>0</v>
      </c>
      <c r="L40" s="7">
        <v>0</v>
      </c>
      <c r="M40" s="7">
        <v>0</v>
      </c>
      <c r="N40" s="7">
        <v>0</v>
      </c>
      <c r="O40" s="7">
        <v>0</v>
      </c>
      <c r="P40" s="29"/>
    </row>
    <row r="41" spans="1:16" ht="30.75" customHeight="1" x14ac:dyDescent="0.25">
      <c r="A41" s="202"/>
      <c r="B41" s="202"/>
      <c r="C41" s="186"/>
      <c r="D41" s="22" t="s">
        <v>76</v>
      </c>
      <c r="E41" s="22" t="s">
        <v>38</v>
      </c>
      <c r="F41" s="45" t="s">
        <v>143</v>
      </c>
      <c r="G41" s="45" t="s">
        <v>144</v>
      </c>
      <c r="H41" s="48">
        <v>356.3</v>
      </c>
      <c r="I41" s="48">
        <v>250</v>
      </c>
      <c r="J41" s="48">
        <v>1145.48</v>
      </c>
      <c r="K41" s="48">
        <v>0</v>
      </c>
      <c r="L41" s="7">
        <v>0</v>
      </c>
      <c r="M41" s="7">
        <v>0</v>
      </c>
      <c r="N41" s="7">
        <v>0</v>
      </c>
      <c r="O41" s="7">
        <v>0</v>
      </c>
      <c r="P41" s="29"/>
    </row>
    <row r="42" spans="1:16" ht="30.75" customHeight="1" x14ac:dyDescent="0.25">
      <c r="A42" s="202"/>
      <c r="B42" s="202"/>
      <c r="C42" s="186"/>
      <c r="D42" s="22" t="s">
        <v>76</v>
      </c>
      <c r="E42" s="22" t="s">
        <v>38</v>
      </c>
      <c r="F42" s="45" t="s">
        <v>145</v>
      </c>
      <c r="G42" s="45" t="s">
        <v>144</v>
      </c>
      <c r="H42" s="48">
        <v>3644</v>
      </c>
      <c r="I42" s="48">
        <v>9746.98</v>
      </c>
      <c r="J42" s="48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29"/>
    </row>
    <row r="43" spans="1:16" ht="30.75" customHeight="1" x14ac:dyDescent="0.25">
      <c r="A43" s="202"/>
      <c r="B43" s="202"/>
      <c r="C43" s="186"/>
      <c r="D43" s="22" t="s">
        <v>76</v>
      </c>
      <c r="E43" s="22" t="s">
        <v>189</v>
      </c>
      <c r="F43" s="45" t="s">
        <v>190</v>
      </c>
      <c r="G43" s="45" t="s">
        <v>191</v>
      </c>
      <c r="H43" s="48">
        <v>390.24</v>
      </c>
      <c r="I43" s="48">
        <v>0</v>
      </c>
      <c r="J43" s="48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29"/>
    </row>
    <row r="44" spans="1:16" ht="30.75" customHeight="1" x14ac:dyDescent="0.25">
      <c r="A44" s="202"/>
      <c r="B44" s="202"/>
      <c r="C44" s="183"/>
      <c r="D44" s="22" t="s">
        <v>76</v>
      </c>
      <c r="E44" s="22" t="s">
        <v>192</v>
      </c>
      <c r="F44" s="45" t="s">
        <v>190</v>
      </c>
      <c r="G44" s="45" t="s">
        <v>193</v>
      </c>
      <c r="H44" s="48">
        <v>51.49</v>
      </c>
      <c r="I44" s="48">
        <v>0</v>
      </c>
      <c r="J44" s="48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9"/>
    </row>
    <row r="45" spans="1:16" ht="30.75" customHeight="1" x14ac:dyDescent="0.25">
      <c r="A45" s="202"/>
      <c r="B45" s="202"/>
      <c r="C45" s="182" t="s">
        <v>151</v>
      </c>
      <c r="D45" s="22" t="s">
        <v>76</v>
      </c>
      <c r="E45" s="22" t="s">
        <v>38</v>
      </c>
      <c r="F45" s="45" t="s">
        <v>146</v>
      </c>
      <c r="G45" s="45" t="s">
        <v>147</v>
      </c>
      <c r="H45" s="48">
        <v>31428.17</v>
      </c>
      <c r="I45" s="48">
        <v>38033.620000000003</v>
      </c>
      <c r="J45" s="48">
        <v>45217.45</v>
      </c>
      <c r="K45" s="48">
        <v>38354.57</v>
      </c>
      <c r="L45" s="7">
        <v>38354.6</v>
      </c>
      <c r="M45" s="7">
        <v>0</v>
      </c>
      <c r="N45" s="7">
        <v>0</v>
      </c>
      <c r="O45" s="7">
        <v>0</v>
      </c>
      <c r="P45" s="29"/>
    </row>
    <row r="46" spans="1:16" ht="27" customHeight="1" x14ac:dyDescent="0.25">
      <c r="A46" s="202"/>
      <c r="B46" s="202"/>
      <c r="C46" s="186"/>
      <c r="D46" s="22" t="s">
        <v>76</v>
      </c>
      <c r="E46" s="22" t="s">
        <v>38</v>
      </c>
      <c r="F46" s="45" t="s">
        <v>146</v>
      </c>
      <c r="G46" s="45" t="s">
        <v>148</v>
      </c>
      <c r="H46" s="48">
        <v>680.64</v>
      </c>
      <c r="I46" s="48">
        <v>631.80999999999995</v>
      </c>
      <c r="J46" s="48">
        <v>150</v>
      </c>
      <c r="K46" s="7">
        <v>100</v>
      </c>
      <c r="L46" s="7">
        <v>100</v>
      </c>
      <c r="M46" s="7">
        <v>0</v>
      </c>
      <c r="N46" s="7">
        <v>0</v>
      </c>
      <c r="O46" s="7">
        <v>0</v>
      </c>
      <c r="P46" s="29"/>
    </row>
    <row r="47" spans="1:16" ht="27" customHeight="1" x14ac:dyDescent="0.25">
      <c r="A47" s="202"/>
      <c r="B47" s="202"/>
      <c r="C47" s="186"/>
      <c r="D47" s="22" t="s">
        <v>76</v>
      </c>
      <c r="E47" s="22" t="s">
        <v>38</v>
      </c>
      <c r="F47" s="45" t="s">
        <v>146</v>
      </c>
      <c r="G47" s="45" t="s">
        <v>149</v>
      </c>
      <c r="H47" s="48">
        <v>9544.27</v>
      </c>
      <c r="I47" s="48">
        <v>11545.78</v>
      </c>
      <c r="J47" s="48">
        <v>13703.53</v>
      </c>
      <c r="K47" s="48">
        <v>11583.08</v>
      </c>
      <c r="L47" s="7">
        <v>11583.1</v>
      </c>
      <c r="M47" s="7">
        <v>0</v>
      </c>
      <c r="N47" s="7">
        <v>0</v>
      </c>
      <c r="O47" s="7">
        <v>0</v>
      </c>
      <c r="P47" s="29"/>
    </row>
    <row r="48" spans="1:16" ht="29.25" customHeight="1" x14ac:dyDescent="0.25">
      <c r="A48" s="202"/>
      <c r="B48" s="202"/>
      <c r="C48" s="186"/>
      <c r="D48" s="22" t="s">
        <v>76</v>
      </c>
      <c r="E48" s="22" t="s">
        <v>38</v>
      </c>
      <c r="F48" s="45" t="s">
        <v>146</v>
      </c>
      <c r="G48" s="45" t="s">
        <v>142</v>
      </c>
      <c r="H48" s="48">
        <v>1946.08</v>
      </c>
      <c r="I48" s="48">
        <v>2423.5700000000002</v>
      </c>
      <c r="J48" s="48">
        <v>2255.92</v>
      </c>
      <c r="K48" s="7">
        <v>2385.87</v>
      </c>
      <c r="L48" s="7">
        <v>2706.8</v>
      </c>
      <c r="M48" s="7">
        <v>0</v>
      </c>
      <c r="N48" s="7">
        <v>0</v>
      </c>
      <c r="O48" s="7">
        <v>0</v>
      </c>
      <c r="P48" s="16"/>
    </row>
    <row r="49" spans="1:16" ht="29.25" customHeight="1" x14ac:dyDescent="0.25">
      <c r="A49" s="202"/>
      <c r="B49" s="202"/>
      <c r="C49" s="186"/>
      <c r="D49" s="22" t="s">
        <v>76</v>
      </c>
      <c r="E49" s="22" t="s">
        <v>38</v>
      </c>
      <c r="F49" s="45" t="s">
        <v>146</v>
      </c>
      <c r="G49" s="45" t="s">
        <v>447</v>
      </c>
      <c r="H49" s="48">
        <v>0</v>
      </c>
      <c r="I49" s="48">
        <v>30</v>
      </c>
      <c r="J49" s="48">
        <v>2.14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16"/>
    </row>
    <row r="50" spans="1:16" ht="29.25" customHeight="1" x14ac:dyDescent="0.25">
      <c r="A50" s="202"/>
      <c r="B50" s="202"/>
      <c r="C50" s="186"/>
      <c r="D50" s="22" t="s">
        <v>76</v>
      </c>
      <c r="E50" s="22" t="s">
        <v>38</v>
      </c>
      <c r="F50" s="45" t="s">
        <v>146</v>
      </c>
      <c r="G50" s="45" t="s">
        <v>150</v>
      </c>
      <c r="H50" s="48">
        <v>1.2</v>
      </c>
      <c r="I50" s="48">
        <v>1.18</v>
      </c>
      <c r="J50" s="48">
        <v>2.3199999999999998</v>
      </c>
      <c r="K50" s="7">
        <v>2.2799999999999998</v>
      </c>
      <c r="L50" s="7">
        <v>1.2</v>
      </c>
      <c r="M50" s="7">
        <v>0</v>
      </c>
      <c r="N50" s="7">
        <v>0</v>
      </c>
      <c r="O50" s="7">
        <v>0</v>
      </c>
      <c r="P50" s="16"/>
    </row>
    <row r="51" spans="1:16" ht="26.25" customHeight="1" x14ac:dyDescent="0.25">
      <c r="A51" s="203"/>
      <c r="B51" s="203"/>
      <c r="C51" s="183"/>
      <c r="D51" s="22" t="s">
        <v>76</v>
      </c>
      <c r="E51" s="22" t="s">
        <v>38</v>
      </c>
      <c r="F51" s="45" t="s">
        <v>146</v>
      </c>
      <c r="G51" s="45" t="s">
        <v>187</v>
      </c>
      <c r="H51" s="48">
        <v>9.4600000000000009</v>
      </c>
      <c r="I51" s="48">
        <v>0</v>
      </c>
      <c r="J51" s="48">
        <v>100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</row>
  </sheetData>
  <mergeCells count="17">
    <mergeCell ref="A8:O8"/>
    <mergeCell ref="C10:C11"/>
    <mergeCell ref="D10:O10"/>
    <mergeCell ref="C34:C44"/>
    <mergeCell ref="A13:A14"/>
    <mergeCell ref="B13:B14"/>
    <mergeCell ref="B10:B11"/>
    <mergeCell ref="A10:A11"/>
    <mergeCell ref="C17:C18"/>
    <mergeCell ref="C45:C51"/>
    <mergeCell ref="B15:B18"/>
    <mergeCell ref="A15:A18"/>
    <mergeCell ref="B31:B51"/>
    <mergeCell ref="A31:A51"/>
    <mergeCell ref="C21:C30"/>
    <mergeCell ref="B19:B30"/>
    <mergeCell ref="A19:A30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opLeftCell="C1" zoomScaleNormal="100" zoomScaleSheetLayoutView="100" workbookViewId="0">
      <selection activeCell="M3" sqref="M3"/>
    </sheetView>
  </sheetViews>
  <sheetFormatPr defaultColWidth="9.140625" defaultRowHeight="15.75" x14ac:dyDescent="0.25"/>
  <cols>
    <col min="1" max="1" width="4.140625" style="14" customWidth="1"/>
    <col min="2" max="2" width="30.140625" style="14" customWidth="1"/>
    <col min="3" max="3" width="47" style="14" customWidth="1"/>
    <col min="4" max="4" width="33.42578125" style="14" customWidth="1"/>
    <col min="5" max="5" width="50.28515625" style="14" customWidth="1"/>
    <col min="6" max="7" width="15.85546875" style="15" customWidth="1"/>
    <col min="8" max="13" width="15.85546875" style="14" customWidth="1"/>
    <col min="14" max="16384" width="9.140625" style="14"/>
  </cols>
  <sheetData>
    <row r="1" spans="2:13" x14ac:dyDescent="0.25">
      <c r="M1" s="54" t="s">
        <v>51</v>
      </c>
    </row>
    <row r="2" spans="2:13" x14ac:dyDescent="0.25">
      <c r="M2" s="54" t="s">
        <v>188</v>
      </c>
    </row>
    <row r="3" spans="2:13" x14ac:dyDescent="0.25">
      <c r="M3" s="54" t="s">
        <v>448</v>
      </c>
    </row>
    <row r="5" spans="2:13" x14ac:dyDescent="0.25">
      <c r="M5" s="49" t="s">
        <v>71</v>
      </c>
    </row>
    <row r="6" spans="2:13" x14ac:dyDescent="0.25">
      <c r="M6" s="49" t="s">
        <v>45</v>
      </c>
    </row>
    <row r="8" spans="2:13" ht="33.75" customHeight="1" x14ac:dyDescent="0.25">
      <c r="C8" s="204" t="s">
        <v>171</v>
      </c>
      <c r="D8" s="204"/>
      <c r="E8" s="204"/>
      <c r="F8" s="204"/>
      <c r="G8" s="204"/>
      <c r="H8" s="204"/>
      <c r="I8" s="204"/>
      <c r="J8" s="204"/>
      <c r="K8" s="204"/>
      <c r="L8" s="47"/>
      <c r="M8" s="47"/>
    </row>
    <row r="10" spans="2:13" ht="24" customHeight="1" x14ac:dyDescent="0.25">
      <c r="B10" s="176" t="s">
        <v>60</v>
      </c>
      <c r="C10" s="176" t="s">
        <v>58</v>
      </c>
      <c r="D10" s="214" t="s">
        <v>72</v>
      </c>
      <c r="E10" s="215"/>
      <c r="F10" s="102" t="s">
        <v>157</v>
      </c>
      <c r="G10" s="102"/>
      <c r="H10" s="102"/>
      <c r="I10" s="102"/>
      <c r="J10" s="102"/>
      <c r="K10" s="102"/>
      <c r="L10" s="102"/>
      <c r="M10" s="102"/>
    </row>
    <row r="11" spans="2:13" ht="24" customHeight="1" x14ac:dyDescent="0.25">
      <c r="B11" s="210"/>
      <c r="C11" s="210"/>
      <c r="D11" s="216"/>
      <c r="E11" s="217"/>
      <c r="F11" s="37" t="s">
        <v>79</v>
      </c>
      <c r="G11" s="37" t="s">
        <v>80</v>
      </c>
      <c r="H11" s="37" t="s">
        <v>81</v>
      </c>
      <c r="I11" s="37" t="s">
        <v>82</v>
      </c>
      <c r="J11" s="37" t="s">
        <v>83</v>
      </c>
      <c r="K11" s="37" t="s">
        <v>135</v>
      </c>
      <c r="L11" s="37" t="s">
        <v>136</v>
      </c>
      <c r="M11" s="37" t="s">
        <v>137</v>
      </c>
    </row>
    <row r="12" spans="2:13" x14ac:dyDescent="0.25">
      <c r="B12" s="20">
        <v>1</v>
      </c>
      <c r="C12" s="20">
        <v>2</v>
      </c>
      <c r="D12" s="177">
        <v>3</v>
      </c>
      <c r="E12" s="218"/>
      <c r="F12" s="37">
        <v>4</v>
      </c>
      <c r="G12" s="37">
        <v>5</v>
      </c>
      <c r="H12" s="37">
        <v>6</v>
      </c>
      <c r="I12" s="37">
        <v>7</v>
      </c>
      <c r="J12" s="37">
        <v>8</v>
      </c>
      <c r="K12" s="37">
        <v>9</v>
      </c>
      <c r="L12" s="37">
        <v>10</v>
      </c>
      <c r="M12" s="37">
        <v>11</v>
      </c>
    </row>
    <row r="13" spans="2:13" ht="30.75" customHeight="1" x14ac:dyDescent="0.25">
      <c r="B13" s="201" t="s">
        <v>43</v>
      </c>
      <c r="C13" s="201" t="s">
        <v>156</v>
      </c>
      <c r="D13" s="219" t="s">
        <v>75</v>
      </c>
      <c r="E13" s="220"/>
      <c r="F13" s="23">
        <f>SUM(F14:F16)</f>
        <v>88884.26999999999</v>
      </c>
      <c r="G13" s="23">
        <f t="shared" ref="G13" si="0">SUM(G14:G16)</f>
        <v>96996.14</v>
      </c>
      <c r="H13" s="23">
        <f t="shared" ref="H13:M13" si="1">SUM(H14:H16)</f>
        <v>93693.53</v>
      </c>
      <c r="I13" s="23">
        <f t="shared" si="1"/>
        <v>79554.679999999993</v>
      </c>
      <c r="J13" s="23">
        <f t="shared" si="1"/>
        <v>79873.490000000005</v>
      </c>
      <c r="K13" s="23">
        <f t="shared" si="1"/>
        <v>0</v>
      </c>
      <c r="L13" s="23">
        <f t="shared" si="1"/>
        <v>0</v>
      </c>
      <c r="M13" s="23">
        <f t="shared" si="1"/>
        <v>0</v>
      </c>
    </row>
    <row r="14" spans="2:13" ht="30.75" customHeight="1" x14ac:dyDescent="0.25">
      <c r="B14" s="202"/>
      <c r="C14" s="202"/>
      <c r="D14" s="188" t="s">
        <v>77</v>
      </c>
      <c r="E14" s="19" t="s">
        <v>73</v>
      </c>
      <c r="F14" s="7">
        <f>F18+F22+F26</f>
        <v>83392.799999999988</v>
      </c>
      <c r="G14" s="7">
        <f t="shared" ref="G14" si="2">G18+G22+G26</f>
        <v>92802.16</v>
      </c>
      <c r="H14" s="7">
        <f t="shared" ref="H14:M14" si="3">H18+H22+H26</f>
        <v>90538.53</v>
      </c>
      <c r="I14" s="7">
        <f t="shared" si="3"/>
        <v>76193.679999999993</v>
      </c>
      <c r="J14" s="7">
        <f t="shared" si="3"/>
        <v>76512.490000000005</v>
      </c>
      <c r="K14" s="7">
        <f t="shared" si="3"/>
        <v>0</v>
      </c>
      <c r="L14" s="7">
        <f t="shared" si="3"/>
        <v>0</v>
      </c>
      <c r="M14" s="7">
        <f t="shared" si="3"/>
        <v>0</v>
      </c>
    </row>
    <row r="15" spans="2:13" ht="48" customHeight="1" x14ac:dyDescent="0.25">
      <c r="B15" s="202"/>
      <c r="C15" s="202"/>
      <c r="D15" s="213"/>
      <c r="E15" s="19" t="s">
        <v>74</v>
      </c>
      <c r="F15" s="7">
        <f>SUM(F19+F23+F27)</f>
        <v>5491.47</v>
      </c>
      <c r="G15" s="7">
        <f t="shared" ref="G15" si="4">SUM(G19+G23+G27)</f>
        <v>4193.9799999999996</v>
      </c>
      <c r="H15" s="7">
        <f t="shared" ref="H15:M15" si="5">SUM(H19+H23+H27)</f>
        <v>3155</v>
      </c>
      <c r="I15" s="7">
        <f t="shared" si="5"/>
        <v>3361</v>
      </c>
      <c r="J15" s="7">
        <f t="shared" si="5"/>
        <v>3361</v>
      </c>
      <c r="K15" s="7">
        <f t="shared" si="5"/>
        <v>0</v>
      </c>
      <c r="L15" s="7">
        <f t="shared" si="5"/>
        <v>0</v>
      </c>
      <c r="M15" s="7">
        <f t="shared" si="5"/>
        <v>0</v>
      </c>
    </row>
    <row r="16" spans="2:13" x14ac:dyDescent="0.25">
      <c r="B16" s="203"/>
      <c r="C16" s="203"/>
      <c r="D16" s="211" t="s">
        <v>158</v>
      </c>
      <c r="E16" s="212"/>
      <c r="F16" s="7">
        <f t="shared" ref="F16:G16" si="6">F20+F24+F28</f>
        <v>0</v>
      </c>
      <c r="G16" s="7">
        <f t="shared" si="6"/>
        <v>0</v>
      </c>
      <c r="H16" s="7">
        <f t="shared" ref="H16:M16" si="7">H20+H24+H28</f>
        <v>0</v>
      </c>
      <c r="I16" s="7">
        <f t="shared" si="7"/>
        <v>0</v>
      </c>
      <c r="J16" s="7">
        <f t="shared" si="7"/>
        <v>0</v>
      </c>
      <c r="K16" s="7">
        <f t="shared" si="7"/>
        <v>0</v>
      </c>
      <c r="L16" s="7">
        <f t="shared" si="7"/>
        <v>0</v>
      </c>
      <c r="M16" s="7">
        <f t="shared" si="7"/>
        <v>0</v>
      </c>
    </row>
    <row r="17" spans="2:13" ht="30.75" customHeight="1" x14ac:dyDescent="0.25">
      <c r="B17" s="201" t="s">
        <v>62</v>
      </c>
      <c r="C17" s="201" t="s">
        <v>94</v>
      </c>
      <c r="D17" s="219" t="s">
        <v>75</v>
      </c>
      <c r="E17" s="220"/>
      <c r="F17" s="23">
        <f t="shared" ref="F17:G17" si="8">SUM(F18:F20)</f>
        <v>20</v>
      </c>
      <c r="G17" s="23">
        <f t="shared" si="8"/>
        <v>20</v>
      </c>
      <c r="H17" s="23">
        <f t="shared" ref="H17:M17" si="9">SUM(H18:H20)</f>
        <v>16.190000000000001</v>
      </c>
      <c r="I17" s="23">
        <f t="shared" si="9"/>
        <v>8.18</v>
      </c>
      <c r="J17" s="23">
        <f t="shared" si="9"/>
        <v>1.0900000000000001</v>
      </c>
      <c r="K17" s="23">
        <f t="shared" si="9"/>
        <v>0</v>
      </c>
      <c r="L17" s="23">
        <f t="shared" si="9"/>
        <v>0</v>
      </c>
      <c r="M17" s="23">
        <f t="shared" si="9"/>
        <v>0</v>
      </c>
    </row>
    <row r="18" spans="2:13" ht="30.75" customHeight="1" x14ac:dyDescent="0.25">
      <c r="B18" s="202"/>
      <c r="C18" s="202"/>
      <c r="D18" s="188" t="s">
        <v>77</v>
      </c>
      <c r="E18" s="19" t="s">
        <v>73</v>
      </c>
      <c r="F18" s="33">
        <v>20</v>
      </c>
      <c r="G18" s="7">
        <v>20</v>
      </c>
      <c r="H18" s="7">
        <v>16.190000000000001</v>
      </c>
      <c r="I18" s="7">
        <v>8.18</v>
      </c>
      <c r="J18" s="33">
        <v>1.0900000000000001</v>
      </c>
      <c r="K18" s="33">
        <v>0</v>
      </c>
      <c r="L18" s="33">
        <v>0</v>
      </c>
      <c r="M18" s="33">
        <v>0</v>
      </c>
    </row>
    <row r="19" spans="2:13" ht="47.25" x14ac:dyDescent="0.25">
      <c r="B19" s="202"/>
      <c r="C19" s="202"/>
      <c r="D19" s="213"/>
      <c r="E19" s="19" t="s">
        <v>74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2:13" x14ac:dyDescent="0.25">
      <c r="B20" s="203"/>
      <c r="C20" s="203"/>
      <c r="D20" s="211" t="s">
        <v>158</v>
      </c>
      <c r="E20" s="21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2:13" ht="30.75" customHeight="1" x14ac:dyDescent="0.25">
      <c r="B21" s="201" t="s">
        <v>65</v>
      </c>
      <c r="C21" s="201" t="s">
        <v>64</v>
      </c>
      <c r="D21" s="219" t="s">
        <v>75</v>
      </c>
      <c r="E21" s="220"/>
      <c r="F21" s="23">
        <f t="shared" ref="F21:G21" si="10">SUM(F22:F24)</f>
        <v>34161.369999999995</v>
      </c>
      <c r="G21" s="23">
        <f t="shared" si="10"/>
        <v>27115.98</v>
      </c>
      <c r="H21" s="23">
        <f t="shared" ref="H21:M21" si="11">SUM(H22:H24)</f>
        <v>24075.64</v>
      </c>
      <c r="I21" s="23">
        <f t="shared" si="11"/>
        <v>20361</v>
      </c>
      <c r="J21" s="23">
        <f t="shared" si="11"/>
        <v>20361</v>
      </c>
      <c r="K21" s="23">
        <f t="shared" si="11"/>
        <v>0</v>
      </c>
      <c r="L21" s="23">
        <f t="shared" si="11"/>
        <v>0</v>
      </c>
      <c r="M21" s="23">
        <f t="shared" si="11"/>
        <v>0</v>
      </c>
    </row>
    <row r="22" spans="2:13" ht="30.75" customHeight="1" x14ac:dyDescent="0.25">
      <c r="B22" s="202"/>
      <c r="C22" s="202"/>
      <c r="D22" s="188" t="s">
        <v>77</v>
      </c>
      <c r="E22" s="19" t="s">
        <v>73</v>
      </c>
      <c r="F22" s="33">
        <v>29111.599999999999</v>
      </c>
      <c r="G22" s="33">
        <v>22922</v>
      </c>
      <c r="H22" s="33">
        <v>20920.64</v>
      </c>
      <c r="I22" s="33">
        <v>17000</v>
      </c>
      <c r="J22" s="33">
        <v>17000</v>
      </c>
      <c r="K22" s="33">
        <v>0</v>
      </c>
      <c r="L22" s="33">
        <v>0</v>
      </c>
      <c r="M22" s="33">
        <v>0</v>
      </c>
    </row>
    <row r="23" spans="2:13" ht="45.6" customHeight="1" x14ac:dyDescent="0.25">
      <c r="B23" s="202"/>
      <c r="C23" s="202"/>
      <c r="D23" s="213"/>
      <c r="E23" s="19" t="s">
        <v>74</v>
      </c>
      <c r="F23" s="33">
        <v>5049.7700000000004</v>
      </c>
      <c r="G23" s="33">
        <v>4193.9799999999996</v>
      </c>
      <c r="H23" s="33">
        <v>3155</v>
      </c>
      <c r="I23" s="33">
        <v>3361</v>
      </c>
      <c r="J23" s="33">
        <v>3361</v>
      </c>
      <c r="K23" s="33">
        <v>0</v>
      </c>
      <c r="L23" s="33">
        <v>0</v>
      </c>
      <c r="M23" s="33">
        <v>0</v>
      </c>
    </row>
    <row r="24" spans="2:13" x14ac:dyDescent="0.25">
      <c r="B24" s="203"/>
      <c r="C24" s="203"/>
      <c r="D24" s="211" t="s">
        <v>158</v>
      </c>
      <c r="E24" s="212"/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2:13" ht="30.75" customHeight="1" x14ac:dyDescent="0.25">
      <c r="B25" s="201" t="s">
        <v>69</v>
      </c>
      <c r="C25" s="201" t="s">
        <v>70</v>
      </c>
      <c r="D25" s="219" t="s">
        <v>75</v>
      </c>
      <c r="E25" s="220"/>
      <c r="F25" s="23">
        <f t="shared" ref="F25:G25" si="12">SUM(F26:F28)</f>
        <v>54702.899999999994</v>
      </c>
      <c r="G25" s="23">
        <f t="shared" si="12"/>
        <v>69860.160000000003</v>
      </c>
      <c r="H25" s="23">
        <f t="shared" ref="H25:M25" si="13">SUM(H26:H28)</f>
        <v>69601.7</v>
      </c>
      <c r="I25" s="23">
        <f t="shared" si="13"/>
        <v>59185.5</v>
      </c>
      <c r="J25" s="23">
        <f t="shared" si="13"/>
        <v>59511.4</v>
      </c>
      <c r="K25" s="23">
        <f t="shared" si="13"/>
        <v>0</v>
      </c>
      <c r="L25" s="23">
        <f t="shared" si="13"/>
        <v>0</v>
      </c>
      <c r="M25" s="23">
        <f t="shared" si="13"/>
        <v>0</v>
      </c>
    </row>
    <row r="26" spans="2:13" ht="30.75" customHeight="1" x14ac:dyDescent="0.25">
      <c r="B26" s="202"/>
      <c r="C26" s="202"/>
      <c r="D26" s="188" t="s">
        <v>77</v>
      </c>
      <c r="E26" s="19" t="s">
        <v>73</v>
      </c>
      <c r="F26" s="7">
        <v>54261.2</v>
      </c>
      <c r="G26" s="7">
        <v>69860.160000000003</v>
      </c>
      <c r="H26" s="7">
        <v>69601.7</v>
      </c>
      <c r="I26" s="7">
        <v>59185.5</v>
      </c>
      <c r="J26" s="7">
        <v>59511.4</v>
      </c>
      <c r="K26" s="7">
        <v>0</v>
      </c>
      <c r="L26" s="7">
        <v>0</v>
      </c>
      <c r="M26" s="7">
        <v>0</v>
      </c>
    </row>
    <row r="27" spans="2:13" ht="45" customHeight="1" x14ac:dyDescent="0.25">
      <c r="B27" s="202"/>
      <c r="C27" s="202"/>
      <c r="D27" s="213"/>
      <c r="E27" s="19" t="s">
        <v>74</v>
      </c>
      <c r="F27" s="7">
        <v>441.7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2:13" x14ac:dyDescent="0.25">
      <c r="B28" s="203"/>
      <c r="C28" s="203"/>
      <c r="D28" s="211" t="s">
        <v>158</v>
      </c>
      <c r="E28" s="21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2:13" x14ac:dyDescent="0.25">
      <c r="B29" s="17"/>
    </row>
    <row r="30" spans="2:13" x14ac:dyDescent="0.25">
      <c r="B30" s="17"/>
    </row>
    <row r="31" spans="2:13" x14ac:dyDescent="0.25">
      <c r="B31" s="17"/>
    </row>
    <row r="32" spans="2:13" x14ac:dyDescent="0.25">
      <c r="B32" s="17"/>
    </row>
  </sheetData>
  <mergeCells count="26">
    <mergeCell ref="C25:C28"/>
    <mergeCell ref="B25:B28"/>
    <mergeCell ref="D24:E24"/>
    <mergeCell ref="D28:E28"/>
    <mergeCell ref="C21:C24"/>
    <mergeCell ref="B21:B24"/>
    <mergeCell ref="D26:D27"/>
    <mergeCell ref="D25:E25"/>
    <mergeCell ref="D21:E21"/>
    <mergeCell ref="D22:D23"/>
    <mergeCell ref="C8:K8"/>
    <mergeCell ref="C13:C16"/>
    <mergeCell ref="C17:C20"/>
    <mergeCell ref="B10:B11"/>
    <mergeCell ref="C10:C11"/>
    <mergeCell ref="B13:B16"/>
    <mergeCell ref="D16:E16"/>
    <mergeCell ref="D14:D15"/>
    <mergeCell ref="D10:E11"/>
    <mergeCell ref="D12:E12"/>
    <mergeCell ref="B17:B20"/>
    <mergeCell ref="F10:M10"/>
    <mergeCell ref="D13:E13"/>
    <mergeCell ref="D20:E20"/>
    <mergeCell ref="D17:E17"/>
    <mergeCell ref="D18:D1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Паспорт</vt:lpstr>
      <vt:lpstr>Индикаторы 1</vt:lpstr>
      <vt:lpstr>Информация 2</vt:lpstr>
      <vt:lpstr>НПА 3</vt:lpstr>
      <vt:lpstr>Финансовое обеспечение 4</vt:lpstr>
      <vt:lpstr>Оценка расходов 5</vt:lpstr>
      <vt:lpstr>'Индикаторы 1'!Область_печати</vt:lpstr>
      <vt:lpstr>'Оценка расходов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Ярополова Евгения Юрьевна</cp:lastModifiedBy>
  <cp:lastPrinted>2024-12-17T06:18:55Z</cp:lastPrinted>
  <dcterms:created xsi:type="dcterms:W3CDTF">2016-09-19T12:25:49Z</dcterms:created>
  <dcterms:modified xsi:type="dcterms:W3CDTF">2025-08-14T08:28:41Z</dcterms:modified>
</cp:coreProperties>
</file>