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4\внесение изменений\"/>
    </mc:Choice>
  </mc:AlternateContent>
  <bookViews>
    <workbookView xWindow="0" yWindow="0" windowWidth="28800" windowHeight="11835" tabRatio="813" firstSheet="1" activeTab="1"/>
  </bookViews>
  <sheets>
    <sheet name="Паспорт" sheetId="1" state="hidden" r:id="rId1"/>
    <sheet name="Финансовое обеспечение 4" sheetId="7" r:id="rId2"/>
    <sheet name="Оценка расходов 5" sheetId="8" r:id="rId3"/>
  </sheets>
  <definedNames>
    <definedName name="_xlnm.Print_Titles" localSheetId="1">'Финансовое обеспечение 4'!$10:$12</definedName>
    <definedName name="_xlnm.Print_Area" localSheetId="2">'Оценка расходов 5'!$B$1:$M$28</definedName>
    <definedName name="_xlnm.Print_Area" localSheetId="0">Паспорт!$A$1:$E$197</definedName>
    <definedName name="_xlnm.Print_Area" localSheetId="1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7" l="1"/>
  <c r="J33" i="7"/>
  <c r="K33" i="7"/>
  <c r="F15" i="8" l="1"/>
  <c r="F13" i="8"/>
  <c r="F14" i="8"/>
  <c r="I20" i="7"/>
  <c r="J20" i="7"/>
  <c r="K20" i="7"/>
  <c r="L20" i="7"/>
  <c r="M20" i="7"/>
  <c r="N20" i="7"/>
  <c r="O20" i="7"/>
  <c r="H20" i="7"/>
  <c r="E133" i="1" l="1"/>
  <c r="E134" i="1"/>
  <c r="E135" i="1"/>
  <c r="E136" i="1"/>
  <c r="E137" i="1"/>
  <c r="E138" i="1"/>
  <c r="E139" i="1"/>
  <c r="E132" i="1"/>
  <c r="D132" i="1"/>
  <c r="I32" i="7"/>
  <c r="J32" i="7"/>
  <c r="K32" i="7"/>
  <c r="L32" i="7"/>
  <c r="M32" i="7"/>
  <c r="N32" i="7"/>
  <c r="O32" i="7"/>
  <c r="H32" i="7"/>
  <c r="H33" i="7"/>
  <c r="C132" i="1" l="1"/>
  <c r="I16" i="7"/>
  <c r="J16" i="7"/>
  <c r="K16" i="7"/>
  <c r="L16" i="7"/>
  <c r="M16" i="7"/>
  <c r="N16" i="7"/>
  <c r="O16" i="7"/>
  <c r="H16" i="7"/>
  <c r="D72" i="1" l="1"/>
  <c r="E78" i="1" l="1"/>
  <c r="E77" i="1"/>
  <c r="E76" i="1"/>
  <c r="E75" i="1"/>
  <c r="E74" i="1"/>
  <c r="E73" i="1"/>
  <c r="E72" i="1"/>
  <c r="C72" i="1" s="1"/>
  <c r="E71" i="1"/>
  <c r="D78" i="1"/>
  <c r="D77" i="1"/>
  <c r="D76" i="1"/>
  <c r="D75" i="1"/>
  <c r="D74" i="1"/>
  <c r="D73" i="1"/>
  <c r="D71" i="1"/>
  <c r="E107" i="1"/>
  <c r="E106" i="1"/>
  <c r="E105" i="1"/>
  <c r="E104" i="1"/>
  <c r="E103" i="1"/>
  <c r="E102" i="1"/>
  <c r="E101" i="1"/>
  <c r="E100" i="1"/>
  <c r="D107" i="1"/>
  <c r="D106" i="1"/>
  <c r="D105" i="1"/>
  <c r="D104" i="1"/>
  <c r="D103" i="1"/>
  <c r="D102" i="1"/>
  <c r="D101" i="1"/>
  <c r="D100" i="1"/>
  <c r="D139" i="1"/>
  <c r="D138" i="1"/>
  <c r="D137" i="1"/>
  <c r="D136" i="1"/>
  <c r="D135" i="1"/>
  <c r="D134" i="1"/>
  <c r="D133" i="1"/>
  <c r="D43" i="1" l="1"/>
  <c r="E43" i="1"/>
  <c r="D39" i="1"/>
  <c r="E39" i="1"/>
  <c r="D37" i="1"/>
  <c r="D41" i="1"/>
  <c r="E37" i="1"/>
  <c r="E41" i="1"/>
  <c r="D36" i="1"/>
  <c r="D40" i="1"/>
  <c r="E36" i="1"/>
  <c r="E40" i="1"/>
  <c r="D38" i="1"/>
  <c r="D42" i="1"/>
  <c r="E38" i="1"/>
  <c r="E42" i="1"/>
  <c r="E140" i="1"/>
  <c r="D140" i="1"/>
  <c r="C139" i="1"/>
  <c r="C138" i="1"/>
  <c r="C137" i="1"/>
  <c r="C136" i="1"/>
  <c r="C135" i="1"/>
  <c r="C134" i="1"/>
  <c r="C133" i="1"/>
  <c r="E195" i="1"/>
  <c r="D195" i="1"/>
  <c r="C194" i="1"/>
  <c r="C193" i="1"/>
  <c r="C192" i="1"/>
  <c r="C191" i="1"/>
  <c r="C190" i="1"/>
  <c r="C189" i="1"/>
  <c r="C188" i="1"/>
  <c r="C187" i="1"/>
  <c r="E169" i="1"/>
  <c r="D169" i="1"/>
  <c r="C168" i="1"/>
  <c r="C167" i="1"/>
  <c r="C166" i="1"/>
  <c r="C165" i="1"/>
  <c r="C164" i="1"/>
  <c r="C163" i="1"/>
  <c r="C162" i="1"/>
  <c r="C161" i="1"/>
  <c r="E108" i="1"/>
  <c r="D108" i="1"/>
  <c r="C107" i="1"/>
  <c r="C106" i="1"/>
  <c r="C105" i="1"/>
  <c r="C104" i="1"/>
  <c r="C103" i="1"/>
  <c r="C102" i="1"/>
  <c r="C101" i="1"/>
  <c r="C100" i="1"/>
  <c r="E79" i="1"/>
  <c r="D79" i="1"/>
  <c r="C78" i="1"/>
  <c r="C77" i="1"/>
  <c r="C76" i="1"/>
  <c r="C75" i="1"/>
  <c r="C74" i="1"/>
  <c r="C73" i="1"/>
  <c r="C71" i="1"/>
  <c r="C39" i="1" l="1"/>
  <c r="C37" i="1"/>
  <c r="C40" i="1"/>
  <c r="D44" i="1"/>
  <c r="C43" i="1"/>
  <c r="C36" i="1"/>
  <c r="C42" i="1"/>
  <c r="E44" i="1"/>
  <c r="C41" i="1"/>
  <c r="C38" i="1"/>
  <c r="C169" i="1"/>
  <c r="C195" i="1"/>
  <c r="C140" i="1"/>
  <c r="C108" i="1"/>
  <c r="C79" i="1"/>
  <c r="C44" i="1" l="1"/>
  <c r="G25" i="8"/>
  <c r="H25" i="8"/>
  <c r="I25" i="8"/>
  <c r="J25" i="8"/>
  <c r="K25" i="8"/>
  <c r="L25" i="8"/>
  <c r="M25" i="8"/>
  <c r="G14" i="8"/>
  <c r="H14" i="8"/>
  <c r="I14" i="8"/>
  <c r="J14" i="8"/>
  <c r="K14" i="8"/>
  <c r="L14" i="8"/>
  <c r="M14" i="8"/>
  <c r="G16" i="8"/>
  <c r="H16" i="8"/>
  <c r="I16" i="8"/>
  <c r="J16" i="8"/>
  <c r="K16" i="8"/>
  <c r="L16" i="8"/>
  <c r="M16" i="8"/>
  <c r="F16" i="8"/>
  <c r="G21" i="8"/>
  <c r="H21" i="8"/>
  <c r="I21" i="8"/>
  <c r="J21" i="8"/>
  <c r="K21" i="8"/>
  <c r="L21" i="8"/>
  <c r="M21" i="8"/>
  <c r="F25" i="8"/>
  <c r="F21" i="8"/>
  <c r="G17" i="8"/>
  <c r="H17" i="8"/>
  <c r="I17" i="8"/>
  <c r="J17" i="8"/>
  <c r="K17" i="8"/>
  <c r="L17" i="8"/>
  <c r="M17" i="8"/>
  <c r="F17" i="8"/>
  <c r="G15" i="8" l="1"/>
  <c r="I19" i="7"/>
  <c r="J19" i="7"/>
  <c r="K19" i="7"/>
  <c r="L19" i="7"/>
  <c r="M19" i="7"/>
  <c r="N19" i="7"/>
  <c r="O19" i="7"/>
  <c r="H19" i="7"/>
  <c r="I15" i="7"/>
  <c r="J15" i="7"/>
  <c r="K15" i="7"/>
  <c r="L15" i="7"/>
  <c r="M15" i="7"/>
  <c r="N15" i="7"/>
  <c r="O15" i="7"/>
  <c r="H15" i="7"/>
  <c r="L33" i="7"/>
  <c r="M33" i="7"/>
  <c r="M31" i="7" s="1"/>
  <c r="N33" i="7"/>
  <c r="O33" i="7"/>
  <c r="K31" i="7"/>
  <c r="L31" i="7"/>
  <c r="N31" i="7"/>
  <c r="O31" i="7"/>
  <c r="J31" i="7" l="1"/>
  <c r="I31" i="7"/>
  <c r="H31" i="7"/>
  <c r="G13" i="8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H14" i="7"/>
  <c r="H13" i="7" s="1"/>
  <c r="M13" i="8" l="1"/>
  <c r="L15" i="8" l="1"/>
  <c r="L13" i="8" l="1"/>
  <c r="K15" i="8" l="1"/>
  <c r="J15" i="8"/>
  <c r="J13" i="8" l="1"/>
  <c r="K13" i="8"/>
  <c r="I14" i="7" l="1"/>
  <c r="I13" i="7" s="1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<sst xmlns="http://schemas.openxmlformats.org/spreadsheetml/2006/main" count="429" uniqueCount="197">
  <si>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</si>
  <si>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</si>
  <si>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</si>
  <si>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</si>
  <si>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</si>
  <si>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</si>
  <si>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</si>
  <si>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</si>
  <si>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</si>
  <si>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</si>
  <si>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</si>
  <si>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</si>
  <si>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</si>
  <si>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</si>
  <si>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</si>
  <si>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</si>
  <si>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</si>
  <si>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</si>
  <si>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</si>
  <si>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</si>
  <si>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</si>
  <si>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</si>
  <si>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</si>
  <si>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</si>
  <si>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</si>
  <si>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</si>
  <si>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</si>
  <si>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</si>
  <si>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</si>
  <si>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</si>
  <si>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</si>
  <si>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</si>
  <si>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</si>
  <si>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</si>
  <si>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</si>
  <si>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</si>
  <si>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</si>
  <si>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</si>
  <si>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</si>
  <si>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</si>
  <si>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</si>
  <si>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</si>
  <si>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</si>
  <si>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</si>
  <si>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</si>
  <si>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</si>
  <si>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</si>
  <si>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</si>
  <si>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</si>
  <si>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</si>
  <si>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</si>
  <si>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</si>
  <si>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</si>
  <si>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</si>
  <si>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</si>
  <si>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</si>
  <si>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</si>
  <si>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</si>
  <si>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</si>
  <si>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</si>
  <si>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</si>
  <si>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</si>
  <si>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</si>
  <si>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</si>
  <si>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подпрограмма 2</t>
  </si>
  <si>
    <t>хххххххххх</t>
  </si>
  <si>
    <t>ххх</t>
  </si>
  <si>
    <t>хх хх</t>
  </si>
  <si>
    <t>подпрограмма 3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</si>
  <si>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</si>
  <si>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</si>
  <si>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</si>
  <si>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</si>
  <si>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</si>
  <si>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</si>
  <si>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</si>
  <si>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</si>
  <si>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</si>
  <si>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</si>
  <si>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</si>
  <si>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</si>
  <si>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</si>
  <si>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</si>
  <si>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</si>
  <si>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</si>
  <si>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</si>
  <si>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</si>
  <si>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</si>
  <si>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</si>
  <si>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</si>
  <si>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</si>
  <si>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</si>
  <si>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</si>
  <si>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</si>
  <si>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</si>
  <si>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</si>
  <si>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</si>
  <si>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</si>
  <si>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</si>
  <si>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</si>
  <si>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</si>
  <si>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</si>
  <si>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</si>
  <si>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</si>
  <si>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</si>
  <si>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</si>
  <si>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</si>
  <si>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</si>
  <si>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</si>
  <si>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</si>
  <si>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</si>
  <si>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</si>
  <si>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</si>
  <si>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</si>
  <si>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</si>
  <si>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</si>
  <si>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</si>
  <si>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</si>
  <si>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</si>
  <si>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</si>
  <si>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</si>
  <si>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</si>
  <si>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</si>
  <si>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</si>
  <si>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</si>
  <si>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</si>
  <si>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</si>
  <si>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</si>
  <si>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</si>
  <si>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</si>
  <si>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</si>
  <si>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</si>
  <si>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</si>
  <si>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</si>
  <si>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</si>
  <si>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</si>
  <si>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</si>
  <si>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</si>
  <si>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</si>
  <si>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</si>
  <si>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</si>
  <si>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</si>
  <si>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</si>
  <si>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</si>
  <si>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</si>
  <si>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</si>
  <si>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</si>
  <si>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</si>
  <si>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</si>
  <si>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</si>
  <si>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</si>
  <si>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</si>
  <si>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</si>
  <si>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</si>
  <si>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</si>
  <si>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</si>
  <si>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</si>
  <si>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</si>
  <si>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</si>
  <si>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</si>
  <si>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</si>
  <si>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</si>
  <si>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</si>
  <si>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</si>
  <si>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</si>
  <si>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</si>
  <si>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</si>
  <si>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</si>
  <si>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</si>
  <si>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</si>
  <si>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</si>
  <si>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</si>
  <si>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</si>
  <si>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</si>
  <si>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</si>
  <si>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</si>
  <si>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</si>
  <si>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</si>
  <si>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</si>
  <si>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</si>
  <si>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</si>
  <si>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</si>
  <si>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</si>
  <si>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</si>
  <si>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</si>
  <si>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</si>
  <si>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</si>
  <si>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</si>
  <si>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</si>
  <si>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</si>
  <si>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</si>
  <si>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</si>
  <si>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</si>
  <si>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</si>
  <si>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</si>
  <si>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321</t>
  </si>
  <si>
    <t>муниципального района от "17" октября 2024 года № 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</si>
</sst>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97"/>
  <sheetViews>
    <sheetView topLeftCell="A130" zoomScaleNormal="100" workbookViewId="0">
      <selection activeCell="H148" sqref="H148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10" ht="15.75" x14ac:dyDescent="0.25">
      <c r="E1" s="21" t="s">
        <v>175</v>
      </c>
    </row>
    <row r="2" spans="1:10" ht="15.75" x14ac:dyDescent="0.25">
      <c r="E2" s="21" t="s">
        <v>176</v>
      </c>
    </row>
    <row r="3" spans="1:10" ht="15.75" x14ac:dyDescent="0.25">
      <c r="E3" s="21" t="s">
        <v>174</v>
      </c>
    </row>
    <row r="4" spans="1:10" ht="15.75" x14ac:dyDescent="0.25">
      <c r="E4" s="21" t="s">
        <v>183</v>
      </c>
    </row>
    <row r="5" spans="1:10" ht="15.75" x14ac:dyDescent="0.25">
      <c r="E5" s="21"/>
    </row>
    <row r="6" spans="1:10" ht="15" customHeight="1" x14ac:dyDescent="0.25">
      <c r="A6" s="145" t="s">
        <v>177</v>
      </c>
      <c r="B6" s="145"/>
      <c r="C6" s="145"/>
      <c r="D6" s="145"/>
      <c r="E6" s="145"/>
    </row>
    <row r="7" spans="1:10" ht="18.75" x14ac:dyDescent="0.25">
      <c r="A7" s="146" t="s">
        <v>178</v>
      </c>
      <c r="B7" s="146"/>
      <c r="C7" s="146"/>
      <c r="D7" s="146"/>
      <c r="E7" s="146"/>
    </row>
    <row r="8" spans="1:10" ht="18.75" x14ac:dyDescent="0.3">
      <c r="A8" s="147" t="s">
        <v>179</v>
      </c>
      <c r="B8" s="147"/>
      <c r="C8" s="147"/>
      <c r="D8" s="147"/>
      <c r="E8" s="147"/>
    </row>
    <row r="9" spans="1:10" ht="18.75" x14ac:dyDescent="0.3">
      <c r="A9" s="50"/>
      <c r="B9" s="50"/>
      <c r="C9" s="50"/>
      <c r="D9" s="50"/>
      <c r="E9" s="50"/>
    </row>
    <row r="10" spans="1:10" ht="16.5" x14ac:dyDescent="0.25">
      <c r="A10" s="66" t="s">
        <v>0</v>
      </c>
      <c r="B10" s="67"/>
      <c r="C10" s="67"/>
      <c r="D10" s="67"/>
      <c r="E10" s="67"/>
    </row>
    <row r="11" spans="1:10" ht="16.5" x14ac:dyDescent="0.25">
      <c r="A11" s="66" t="s">
        <v>22</v>
      </c>
      <c r="B11" s="67"/>
      <c r="C11" s="67"/>
      <c r="D11" s="67"/>
      <c r="E11" s="67"/>
    </row>
    <row r="12" spans="1:10" ht="15.75" customHeight="1" x14ac:dyDescent="0.25">
      <c r="A12" s="112" t="s">
        <v>21</v>
      </c>
      <c r="B12" s="113"/>
      <c r="C12" s="113"/>
      <c r="D12" s="113"/>
      <c r="E12" s="113"/>
    </row>
    <row r="14" spans="1:10" ht="63" customHeight="1" x14ac:dyDescent="0.25">
      <c r="A14" s="41" t="s">
        <v>1</v>
      </c>
      <c r="B14" s="70" t="s">
        <v>2</v>
      </c>
      <c r="C14" s="71"/>
      <c r="D14" s="71"/>
      <c r="E14" s="71"/>
    </row>
    <row r="15" spans="1:10" ht="47.25" customHeight="1" x14ac:dyDescent="0.25">
      <c r="A15" s="41" t="s">
        <v>3</v>
      </c>
      <c r="B15" s="70" t="s">
        <v>82</v>
      </c>
      <c r="C15" s="71"/>
      <c r="D15" s="71"/>
      <c r="E15" s="71"/>
      <c r="H15" s="39"/>
      <c r="I15" s="36"/>
      <c r="J15" s="36"/>
    </row>
    <row r="16" spans="1:10" ht="30" customHeight="1" x14ac:dyDescent="0.25">
      <c r="A16" s="110" t="s">
        <v>4</v>
      </c>
      <c r="B16" s="104" t="s">
        <v>115</v>
      </c>
      <c r="C16" s="105"/>
      <c r="D16" s="105"/>
      <c r="E16" s="106"/>
      <c r="H16" s="39"/>
      <c r="I16" s="36"/>
      <c r="J16" s="36"/>
    </row>
    <row r="17" spans="1:10" ht="30" customHeight="1" x14ac:dyDescent="0.25">
      <c r="A17" s="111"/>
      <c r="B17" s="107" t="s">
        <v>116</v>
      </c>
      <c r="C17" s="108"/>
      <c r="D17" s="108"/>
      <c r="E17" s="109"/>
      <c r="H17" s="39"/>
      <c r="I17" s="36"/>
      <c r="J17" s="36"/>
    </row>
    <row r="18" spans="1:10" ht="30" customHeight="1" x14ac:dyDescent="0.25">
      <c r="A18" s="111"/>
      <c r="B18" s="107" t="s">
        <v>117</v>
      </c>
      <c r="C18" s="108"/>
      <c r="D18" s="108"/>
      <c r="E18" s="109"/>
      <c r="H18" s="39"/>
      <c r="I18" s="36"/>
      <c r="J18" s="36"/>
    </row>
    <row r="19" spans="1:10" ht="31.5" customHeight="1" x14ac:dyDescent="0.25">
      <c r="A19" s="111"/>
      <c r="B19" s="107" t="s">
        <v>118</v>
      </c>
      <c r="C19" s="108"/>
      <c r="D19" s="108"/>
      <c r="E19" s="109"/>
    </row>
    <row r="20" spans="1:10" ht="15.75" customHeight="1" x14ac:dyDescent="0.25">
      <c r="A20" s="111"/>
      <c r="B20" s="114" t="s">
        <v>8</v>
      </c>
      <c r="C20" s="115"/>
      <c r="D20" s="115"/>
      <c r="E20" s="116"/>
    </row>
    <row r="21" spans="1:10" ht="51" customHeight="1" x14ac:dyDescent="0.25">
      <c r="A21" s="41" t="s">
        <v>5</v>
      </c>
      <c r="B21" s="117" t="s">
        <v>119</v>
      </c>
      <c r="C21" s="118"/>
      <c r="D21" s="118"/>
      <c r="E21" s="118"/>
    </row>
    <row r="22" spans="1:10" ht="33" customHeight="1" x14ac:dyDescent="0.25">
      <c r="A22" s="100" t="s">
        <v>6</v>
      </c>
      <c r="B22" s="76" t="s">
        <v>120</v>
      </c>
      <c r="C22" s="96"/>
      <c r="D22" s="96"/>
      <c r="E22" s="97"/>
    </row>
    <row r="23" spans="1:10" ht="35.25" customHeight="1" x14ac:dyDescent="0.25">
      <c r="A23" s="100"/>
      <c r="B23" s="81" t="s">
        <v>121</v>
      </c>
      <c r="C23" s="98"/>
      <c r="D23" s="98"/>
      <c r="E23" s="99"/>
    </row>
    <row r="24" spans="1:10" ht="31.5" customHeight="1" x14ac:dyDescent="0.25">
      <c r="A24" s="100"/>
      <c r="B24" s="81" t="s">
        <v>122</v>
      </c>
      <c r="C24" s="98"/>
      <c r="D24" s="98"/>
      <c r="E24" s="99"/>
    </row>
    <row r="25" spans="1:10" ht="30.75" customHeight="1" x14ac:dyDescent="0.25">
      <c r="A25" s="100"/>
      <c r="B25" s="81" t="s">
        <v>123</v>
      </c>
      <c r="C25" s="82"/>
      <c r="D25" s="82"/>
      <c r="E25" s="83"/>
    </row>
    <row r="26" spans="1:10" ht="48" customHeight="1" x14ac:dyDescent="0.25">
      <c r="A26" s="100"/>
      <c r="B26" s="81" t="s">
        <v>124</v>
      </c>
      <c r="C26" s="98"/>
      <c r="D26" s="98"/>
      <c r="E26" s="99"/>
    </row>
    <row r="27" spans="1:10" ht="65.25" customHeight="1" x14ac:dyDescent="0.25">
      <c r="A27" s="100" t="s">
        <v>9</v>
      </c>
      <c r="B27" s="76" t="s">
        <v>127</v>
      </c>
      <c r="C27" s="96"/>
      <c r="D27" s="96"/>
      <c r="E27" s="97"/>
    </row>
    <row r="28" spans="1:10" ht="30" customHeight="1" x14ac:dyDescent="0.25">
      <c r="A28" s="100"/>
      <c r="B28" s="81" t="s">
        <v>128</v>
      </c>
      <c r="C28" s="98"/>
      <c r="D28" s="98"/>
      <c r="E28" s="99"/>
    </row>
    <row r="29" spans="1:10" ht="30" customHeight="1" x14ac:dyDescent="0.25">
      <c r="A29" s="100"/>
      <c r="B29" s="81" t="s">
        <v>46</v>
      </c>
      <c r="C29" s="98"/>
      <c r="D29" s="98"/>
      <c r="E29" s="99"/>
    </row>
    <row r="30" spans="1:10" ht="18.75" customHeight="1" x14ac:dyDescent="0.25">
      <c r="A30" s="100"/>
      <c r="B30" s="81" t="s">
        <v>129</v>
      </c>
      <c r="C30" s="98"/>
      <c r="D30" s="98"/>
      <c r="E30" s="99"/>
    </row>
    <row r="31" spans="1:10" ht="30" customHeight="1" x14ac:dyDescent="0.25">
      <c r="A31" s="100"/>
      <c r="B31" s="81" t="s">
        <v>130</v>
      </c>
      <c r="C31" s="98"/>
      <c r="D31" s="98"/>
      <c r="E31" s="99"/>
    </row>
    <row r="32" spans="1:10" ht="50.25" customHeight="1" x14ac:dyDescent="0.25">
      <c r="A32" s="100"/>
      <c r="B32" s="86" t="s">
        <v>126</v>
      </c>
      <c r="C32" s="120"/>
      <c r="D32" s="120"/>
      <c r="E32" s="121"/>
    </row>
    <row r="33" spans="1:5" ht="63" x14ac:dyDescent="0.25">
      <c r="A33" s="51" t="s">
        <v>7</v>
      </c>
      <c r="B33" s="122" t="s">
        <v>180</v>
      </c>
      <c r="C33" s="123"/>
      <c r="D33" s="123"/>
      <c r="E33" s="124"/>
    </row>
    <row r="34" spans="1:5" ht="15.75" customHeight="1" x14ac:dyDescent="0.25">
      <c r="A34" s="125" t="s">
        <v>30</v>
      </c>
      <c r="B34" s="101" t="s">
        <v>10</v>
      </c>
      <c r="C34" s="42" t="s">
        <v>11</v>
      </c>
      <c r="D34" s="102" t="s">
        <v>14</v>
      </c>
      <c r="E34" s="103"/>
    </row>
    <row r="35" spans="1:5" ht="78.75" x14ac:dyDescent="0.25">
      <c r="A35" s="126"/>
      <c r="B35" s="61"/>
      <c r="C35" s="43" t="s">
        <v>12</v>
      </c>
      <c r="D35" s="43" t="s">
        <v>16</v>
      </c>
      <c r="E35" s="43" t="s">
        <v>17</v>
      </c>
    </row>
    <row r="36" spans="1:5" ht="16.5" customHeight="1" x14ac:dyDescent="0.25">
      <c r="A36" s="126"/>
      <c r="B36" s="43">
        <v>2023</v>
      </c>
      <c r="C36" s="4">
        <f>SUM(D36:E36)</f>
        <v>88884.26999999999</v>
      </c>
      <c r="D36" s="4">
        <f t="shared" ref="D36:E43" si="0">D71+D100+D132+D161+D187</f>
        <v>83392.799999999988</v>
      </c>
      <c r="E36" s="4">
        <f t="shared" si="0"/>
        <v>5491.47</v>
      </c>
    </row>
    <row r="37" spans="1:5" ht="18.75" customHeight="1" x14ac:dyDescent="0.25">
      <c r="A37" s="126"/>
      <c r="B37" s="43">
        <v>2024</v>
      </c>
      <c r="C37" s="4">
        <f t="shared" ref="C37" si="1">SUM(D37:E37)</f>
        <v>95011.37999999999</v>
      </c>
      <c r="D37" s="4">
        <f t="shared" si="0"/>
        <v>90817.4</v>
      </c>
      <c r="E37" s="4">
        <f t="shared" si="0"/>
        <v>4193.9799999999996</v>
      </c>
    </row>
    <row r="38" spans="1:5" ht="15.75" x14ac:dyDescent="0.25">
      <c r="A38" s="126"/>
      <c r="B38" s="43">
        <v>2025</v>
      </c>
      <c r="C38" s="4">
        <f>SUM(D38:E38)</f>
        <v>74585.42</v>
      </c>
      <c r="D38" s="4">
        <f t="shared" si="0"/>
        <v>71224.42</v>
      </c>
      <c r="E38" s="4">
        <f t="shared" si="0"/>
        <v>3361</v>
      </c>
    </row>
    <row r="39" spans="1:5" ht="15.75" x14ac:dyDescent="0.25">
      <c r="A39" s="126"/>
      <c r="B39" s="43">
        <v>2026</v>
      </c>
      <c r="C39" s="4">
        <f>SUM(D39:E39)</f>
        <v>74673.820000000007</v>
      </c>
      <c r="D39" s="4">
        <f t="shared" si="0"/>
        <v>71312.820000000007</v>
      </c>
      <c r="E39" s="4">
        <f t="shared" si="0"/>
        <v>3361</v>
      </c>
    </row>
    <row r="40" spans="1:5" ht="15.75" x14ac:dyDescent="0.25">
      <c r="A40" s="126"/>
      <c r="B40" s="43">
        <v>2027</v>
      </c>
      <c r="C40" s="4">
        <f>SUM(D40:E40)</f>
        <v>0</v>
      </c>
      <c r="D40" s="4">
        <f t="shared" si="0"/>
        <v>0</v>
      </c>
      <c r="E40" s="4">
        <f t="shared" si="0"/>
        <v>0</v>
      </c>
    </row>
    <row r="41" spans="1:5" ht="15.75" x14ac:dyDescent="0.25">
      <c r="A41" s="126"/>
      <c r="B41" s="43">
        <v>2028</v>
      </c>
      <c r="C41" s="4">
        <f t="shared" ref="C41:C43" si="2">SUM(D41:E41)</f>
        <v>0</v>
      </c>
      <c r="D41" s="4">
        <f t="shared" si="0"/>
        <v>0</v>
      </c>
      <c r="E41" s="4">
        <f t="shared" si="0"/>
        <v>0</v>
      </c>
    </row>
    <row r="42" spans="1:5" ht="15.75" x14ac:dyDescent="0.25">
      <c r="A42" s="126"/>
      <c r="B42" s="43">
        <v>2029</v>
      </c>
      <c r="C42" s="4">
        <f t="shared" si="2"/>
        <v>0</v>
      </c>
      <c r="D42" s="4">
        <f t="shared" si="0"/>
        <v>0</v>
      </c>
      <c r="E42" s="4">
        <f t="shared" si="0"/>
        <v>0</v>
      </c>
    </row>
    <row r="43" spans="1:5" ht="15.75" x14ac:dyDescent="0.25">
      <c r="A43" s="126"/>
      <c r="B43" s="43">
        <v>2030</v>
      </c>
      <c r="C43" s="4">
        <f t="shared" si="2"/>
        <v>0</v>
      </c>
      <c r="D43" s="4">
        <f t="shared" si="0"/>
        <v>0</v>
      </c>
      <c r="E43" s="4">
        <f t="shared" si="0"/>
        <v>0</v>
      </c>
    </row>
    <row r="44" spans="1:5" ht="15.75" x14ac:dyDescent="0.25">
      <c r="A44" s="127"/>
      <c r="B44" s="44" t="s">
        <v>13</v>
      </c>
      <c r="C44" s="35">
        <f>SUM(C36:C43)</f>
        <v>333154.88999999996</v>
      </c>
      <c r="D44" s="35">
        <f>SUM(D36:D43)</f>
        <v>316747.44</v>
      </c>
      <c r="E44" s="35">
        <f>SUM(E36:E43)</f>
        <v>16407.45</v>
      </c>
    </row>
    <row r="45" spans="1:5" ht="35.25" customHeight="1" x14ac:dyDescent="0.25">
      <c r="A45" s="100" t="s">
        <v>15</v>
      </c>
      <c r="B45" s="104" t="s">
        <v>18</v>
      </c>
      <c r="C45" s="105"/>
      <c r="D45" s="105"/>
      <c r="E45" s="106"/>
    </row>
    <row r="46" spans="1:5" ht="51.75" customHeight="1" x14ac:dyDescent="0.25">
      <c r="A46" s="119"/>
      <c r="B46" s="107" t="s">
        <v>173</v>
      </c>
      <c r="C46" s="108"/>
      <c r="D46" s="108"/>
      <c r="E46" s="109"/>
    </row>
    <row r="47" spans="1:5" ht="63" customHeight="1" x14ac:dyDescent="0.25">
      <c r="A47" s="119"/>
      <c r="B47" s="107" t="s">
        <v>131</v>
      </c>
      <c r="C47" s="108"/>
      <c r="D47" s="108"/>
      <c r="E47" s="109"/>
    </row>
    <row r="48" spans="1:5" ht="82.5" customHeight="1" x14ac:dyDescent="0.25">
      <c r="A48" s="119"/>
      <c r="B48" s="107" t="s">
        <v>19</v>
      </c>
      <c r="C48" s="108"/>
      <c r="D48" s="108"/>
      <c r="E48" s="109"/>
    </row>
    <row r="49" spans="1:6" ht="15.75" customHeight="1" x14ac:dyDescent="0.25">
      <c r="A49" s="119"/>
      <c r="B49" s="107" t="s">
        <v>20</v>
      </c>
      <c r="C49" s="108"/>
      <c r="D49" s="108"/>
      <c r="E49" s="109"/>
    </row>
    <row r="50" spans="1:6" ht="62.25" customHeight="1" x14ac:dyDescent="0.25">
      <c r="A50" s="119"/>
      <c r="B50" s="114" t="s">
        <v>132</v>
      </c>
      <c r="C50" s="115"/>
      <c r="D50" s="115"/>
      <c r="E50" s="116"/>
    </row>
    <row r="51" spans="1:6" x14ac:dyDescent="0.25">
      <c r="A51" s="8"/>
    </row>
    <row r="52" spans="1:6" ht="16.5" x14ac:dyDescent="0.25">
      <c r="A52" s="66" t="s">
        <v>0</v>
      </c>
      <c r="B52" s="67"/>
      <c r="C52" s="67"/>
      <c r="D52" s="67"/>
      <c r="E52" s="67"/>
    </row>
    <row r="53" spans="1:6" ht="15" customHeight="1" x14ac:dyDescent="0.25">
      <c r="A53" s="68" t="s">
        <v>92</v>
      </c>
      <c r="B53" s="69"/>
      <c r="C53" s="69"/>
      <c r="D53" s="69"/>
      <c r="E53" s="69"/>
    </row>
    <row r="55" spans="1:6" ht="47.25" customHeight="1" x14ac:dyDescent="0.25">
      <c r="A55" s="41" t="s">
        <v>23</v>
      </c>
      <c r="B55" s="70" t="s">
        <v>2</v>
      </c>
      <c r="C55" s="71"/>
      <c r="D55" s="71"/>
      <c r="E55" s="71"/>
    </row>
    <row r="56" spans="1:6" ht="31.5" customHeight="1" x14ac:dyDescent="0.25">
      <c r="A56" s="52" t="s">
        <v>181</v>
      </c>
      <c r="B56" s="62" t="s">
        <v>35</v>
      </c>
      <c r="C56" s="71"/>
      <c r="D56" s="71"/>
      <c r="E56" s="71"/>
    </row>
    <row r="57" spans="1:6" ht="33.75" customHeight="1" x14ac:dyDescent="0.25">
      <c r="A57" s="41" t="s">
        <v>25</v>
      </c>
      <c r="B57" s="74" t="s">
        <v>93</v>
      </c>
      <c r="C57" s="75"/>
      <c r="D57" s="75"/>
      <c r="E57" s="75"/>
    </row>
    <row r="58" spans="1:6" ht="15.75" customHeight="1" x14ac:dyDescent="0.25">
      <c r="A58" s="79" t="s">
        <v>26</v>
      </c>
      <c r="B58" s="76" t="s">
        <v>94</v>
      </c>
      <c r="C58" s="77"/>
      <c r="D58" s="77"/>
      <c r="E58" s="78"/>
    </row>
    <row r="59" spans="1:6" ht="32.25" customHeight="1" x14ac:dyDescent="0.25">
      <c r="A59" s="93"/>
      <c r="B59" s="81" t="s">
        <v>95</v>
      </c>
      <c r="C59" s="84"/>
      <c r="D59" s="84"/>
      <c r="E59" s="85"/>
    </row>
    <row r="60" spans="1:6" ht="32.25" customHeight="1" x14ac:dyDescent="0.25">
      <c r="A60" s="79" t="s">
        <v>27</v>
      </c>
      <c r="B60" s="76" t="s">
        <v>28</v>
      </c>
      <c r="C60" s="77"/>
      <c r="D60" s="77"/>
      <c r="E60" s="78"/>
      <c r="F60" s="2"/>
    </row>
    <row r="61" spans="1:6" ht="45.75" customHeight="1" x14ac:dyDescent="0.25">
      <c r="A61" s="92"/>
      <c r="B61" s="81" t="s">
        <v>39</v>
      </c>
      <c r="C61" s="82"/>
      <c r="D61" s="82"/>
      <c r="E61" s="83"/>
      <c r="F61" s="2"/>
    </row>
    <row r="62" spans="1:6" ht="45.75" customHeight="1" x14ac:dyDescent="0.25">
      <c r="A62" s="80"/>
      <c r="B62" s="81" t="s">
        <v>47</v>
      </c>
      <c r="C62" s="84"/>
      <c r="D62" s="84"/>
      <c r="E62" s="85"/>
    </row>
    <row r="63" spans="1:6" ht="47.25" customHeight="1" x14ac:dyDescent="0.25">
      <c r="A63" s="80"/>
      <c r="B63" s="81" t="s">
        <v>48</v>
      </c>
      <c r="C63" s="84"/>
      <c r="D63" s="84"/>
      <c r="E63" s="85"/>
    </row>
    <row r="64" spans="1:6" ht="66" customHeight="1" x14ac:dyDescent="0.25">
      <c r="A64" s="80"/>
      <c r="B64" s="81" t="s">
        <v>76</v>
      </c>
      <c r="C64" s="84"/>
      <c r="D64" s="84"/>
      <c r="E64" s="85"/>
    </row>
    <row r="65" spans="1:5" ht="47.25" customHeight="1" x14ac:dyDescent="0.25">
      <c r="A65" s="80"/>
      <c r="B65" s="81" t="s">
        <v>49</v>
      </c>
      <c r="C65" s="84"/>
      <c r="D65" s="84"/>
      <c r="E65" s="85"/>
    </row>
    <row r="66" spans="1:5" ht="34.5" customHeight="1" x14ac:dyDescent="0.25">
      <c r="A66" s="80"/>
      <c r="B66" s="92" t="s">
        <v>112</v>
      </c>
      <c r="C66" s="94"/>
      <c r="D66" s="94"/>
      <c r="E66" s="95"/>
    </row>
    <row r="67" spans="1:5" ht="66" customHeight="1" x14ac:dyDescent="0.25">
      <c r="A67" s="93"/>
      <c r="B67" s="58" t="s">
        <v>111</v>
      </c>
      <c r="C67" s="59"/>
      <c r="D67" s="59"/>
      <c r="E67" s="60"/>
    </row>
    <row r="68" spans="1:5" ht="47.25" x14ac:dyDescent="0.25">
      <c r="A68" s="51" t="s">
        <v>182</v>
      </c>
      <c r="B68" s="89" t="s">
        <v>180</v>
      </c>
      <c r="C68" s="90"/>
      <c r="D68" s="90"/>
      <c r="E68" s="91"/>
    </row>
    <row r="69" spans="1:5" ht="15.75" customHeight="1" x14ac:dyDescent="0.25">
      <c r="A69" s="63" t="s">
        <v>29</v>
      </c>
      <c r="B69" s="61" t="s">
        <v>10</v>
      </c>
      <c r="C69" s="42" t="s">
        <v>11</v>
      </c>
      <c r="D69" s="61" t="s">
        <v>14</v>
      </c>
      <c r="E69" s="61"/>
    </row>
    <row r="70" spans="1:5" ht="78.75" x14ac:dyDescent="0.25">
      <c r="A70" s="64"/>
      <c r="B70" s="65"/>
      <c r="C70" s="43" t="s">
        <v>12</v>
      </c>
      <c r="D70" s="43" t="s">
        <v>16</v>
      </c>
      <c r="E70" s="43" t="s">
        <v>17</v>
      </c>
    </row>
    <row r="71" spans="1:5" ht="15.75" x14ac:dyDescent="0.25">
      <c r="A71" s="64"/>
      <c r="B71" s="43">
        <v>2023</v>
      </c>
      <c r="C71" s="3">
        <f>SUM(E71+D71)</f>
        <v>20</v>
      </c>
      <c r="D71" s="4">
        <f>'Оценка расходов 5'!F18</f>
        <v>20</v>
      </c>
      <c r="E71" s="5">
        <f>'Оценка расходов 5'!F19</f>
        <v>0</v>
      </c>
    </row>
    <row r="72" spans="1:5" ht="15.75" x14ac:dyDescent="0.25">
      <c r="A72" s="64"/>
      <c r="B72" s="43">
        <v>2024</v>
      </c>
      <c r="C72" s="3">
        <f>SUM(E72+D72)</f>
        <v>20</v>
      </c>
      <c r="D72" s="4">
        <f>'Оценка расходов 5'!G18</f>
        <v>20</v>
      </c>
      <c r="E72" s="5">
        <f>'Оценка расходов 5'!G19</f>
        <v>0</v>
      </c>
    </row>
    <row r="73" spans="1:5" ht="15.75" x14ac:dyDescent="0.25">
      <c r="A73" s="64"/>
      <c r="B73" s="43">
        <v>2025</v>
      </c>
      <c r="C73" s="3">
        <f t="shared" ref="C73:C78" si="3">SUM(E73+D73)</f>
        <v>16.100000000000001</v>
      </c>
      <c r="D73" s="4">
        <f>'Оценка расходов 5'!H18</f>
        <v>16.100000000000001</v>
      </c>
      <c r="E73" s="5">
        <f>'Оценка расходов 5'!H19</f>
        <v>0</v>
      </c>
    </row>
    <row r="74" spans="1:5" ht="15.75" x14ac:dyDescent="0.25">
      <c r="A74" s="64"/>
      <c r="B74" s="43">
        <v>2026</v>
      </c>
      <c r="C74" s="3">
        <f t="shared" si="3"/>
        <v>8.1999999999999993</v>
      </c>
      <c r="D74" s="4">
        <f>'Оценка расходов 5'!I18</f>
        <v>8.1999999999999993</v>
      </c>
      <c r="E74" s="5">
        <f>'Оценка расходов 5'!I19</f>
        <v>0</v>
      </c>
    </row>
    <row r="75" spans="1:5" ht="15.75" x14ac:dyDescent="0.25">
      <c r="A75" s="64"/>
      <c r="B75" s="43">
        <v>2027</v>
      </c>
      <c r="C75" s="3">
        <f t="shared" si="3"/>
        <v>0</v>
      </c>
      <c r="D75" s="4">
        <f>'Оценка расходов 5'!J18</f>
        <v>0</v>
      </c>
      <c r="E75" s="5">
        <f>'Оценка расходов 5'!J19</f>
        <v>0</v>
      </c>
    </row>
    <row r="76" spans="1:5" ht="15.75" x14ac:dyDescent="0.25">
      <c r="A76" s="64"/>
      <c r="B76" s="43">
        <v>2028</v>
      </c>
      <c r="C76" s="3">
        <f t="shared" si="3"/>
        <v>0</v>
      </c>
      <c r="D76" s="4">
        <f>'Оценка расходов 5'!K18</f>
        <v>0</v>
      </c>
      <c r="E76" s="5">
        <f>'Оценка расходов 5'!K19</f>
        <v>0</v>
      </c>
    </row>
    <row r="77" spans="1:5" ht="15.75" x14ac:dyDescent="0.25">
      <c r="A77" s="64"/>
      <c r="B77" s="43">
        <v>2029</v>
      </c>
      <c r="C77" s="3">
        <f t="shared" si="3"/>
        <v>0</v>
      </c>
      <c r="D77" s="4">
        <f>'Оценка расходов 5'!L18</f>
        <v>0</v>
      </c>
      <c r="E77" s="5">
        <f>'Оценка расходов 5'!L19</f>
        <v>0</v>
      </c>
    </row>
    <row r="78" spans="1:5" ht="15.75" x14ac:dyDescent="0.25">
      <c r="A78" s="64"/>
      <c r="B78" s="43">
        <v>2030</v>
      </c>
      <c r="C78" s="3">
        <f t="shared" si="3"/>
        <v>0</v>
      </c>
      <c r="D78" s="4">
        <f>'Оценка расходов 5'!M18</f>
        <v>0</v>
      </c>
      <c r="E78" s="5">
        <f>'Оценка расходов 5'!M19</f>
        <v>0</v>
      </c>
    </row>
    <row r="79" spans="1:5" ht="15.75" x14ac:dyDescent="0.25">
      <c r="A79" s="64"/>
      <c r="B79" s="43" t="s">
        <v>13</v>
      </c>
      <c r="C79" s="7">
        <f>SUM(C71:C78)</f>
        <v>64.3</v>
      </c>
      <c r="D79" s="7">
        <f t="shared" ref="D79:E79" si="4">SUM(D71:D78)</f>
        <v>64.3</v>
      </c>
      <c r="E79" s="7">
        <f t="shared" si="4"/>
        <v>0</v>
      </c>
    </row>
    <row r="80" spans="1:5" ht="86.25" customHeight="1" x14ac:dyDescent="0.25">
      <c r="A80" s="41" t="s">
        <v>170</v>
      </c>
      <c r="B80" s="62" t="s">
        <v>96</v>
      </c>
      <c r="C80" s="62"/>
      <c r="D80" s="62"/>
      <c r="E80" s="62"/>
    </row>
    <row r="81" spans="1:7" ht="14.25" customHeight="1" x14ac:dyDescent="0.25">
      <c r="A81" s="9"/>
      <c r="B81" s="10"/>
      <c r="C81" s="10"/>
      <c r="D81" s="10"/>
      <c r="E81" s="10"/>
    </row>
    <row r="82" spans="1:7" ht="16.5" x14ac:dyDescent="0.25">
      <c r="A82" s="66" t="s">
        <v>0</v>
      </c>
      <c r="B82" s="67"/>
      <c r="C82" s="67"/>
      <c r="D82" s="67"/>
      <c r="E82" s="67"/>
    </row>
    <row r="83" spans="1:7" ht="30.75" customHeight="1" x14ac:dyDescent="0.25">
      <c r="A83" s="68" t="s">
        <v>100</v>
      </c>
      <c r="B83" s="69"/>
      <c r="C83" s="69"/>
      <c r="D83" s="69"/>
      <c r="E83" s="69"/>
    </row>
    <row r="85" spans="1:7" ht="47.25" customHeight="1" x14ac:dyDescent="0.25">
      <c r="A85" s="41" t="s">
        <v>23</v>
      </c>
      <c r="B85" s="70" t="s">
        <v>2</v>
      </c>
      <c r="C85" s="71"/>
      <c r="D85" s="71"/>
      <c r="E85" s="71"/>
      <c r="G85" s="30"/>
    </row>
    <row r="86" spans="1:7" ht="31.5" x14ac:dyDescent="0.25">
      <c r="A86" s="52" t="s">
        <v>181</v>
      </c>
      <c r="B86" s="72" t="s">
        <v>24</v>
      </c>
      <c r="C86" s="73"/>
      <c r="D86" s="73"/>
      <c r="E86" s="73"/>
    </row>
    <row r="87" spans="1:7" ht="37.5" customHeight="1" x14ac:dyDescent="0.25">
      <c r="A87" s="41" t="s">
        <v>25</v>
      </c>
      <c r="B87" s="74" t="s">
        <v>97</v>
      </c>
      <c r="C87" s="75"/>
      <c r="D87" s="75"/>
      <c r="E87" s="75"/>
    </row>
    <row r="88" spans="1:7" ht="32.25" customHeight="1" x14ac:dyDescent="0.25">
      <c r="A88" s="79" t="s">
        <v>26</v>
      </c>
      <c r="B88" s="76" t="s">
        <v>98</v>
      </c>
      <c r="C88" s="77"/>
      <c r="D88" s="77"/>
      <c r="E88" s="78"/>
    </row>
    <row r="89" spans="1:7" ht="15.75" customHeight="1" x14ac:dyDescent="0.25">
      <c r="A89" s="80"/>
      <c r="B89" s="81" t="s">
        <v>99</v>
      </c>
      <c r="C89" s="82"/>
      <c r="D89" s="82"/>
      <c r="E89" s="83"/>
    </row>
    <row r="90" spans="1:7" ht="34.5" customHeight="1" x14ac:dyDescent="0.25">
      <c r="A90" s="79" t="s">
        <v>27</v>
      </c>
      <c r="B90" s="76" t="s">
        <v>31</v>
      </c>
      <c r="C90" s="77"/>
      <c r="D90" s="77"/>
      <c r="E90" s="78"/>
    </row>
    <row r="91" spans="1:7" ht="64.5" customHeight="1" x14ac:dyDescent="0.25">
      <c r="A91" s="80"/>
      <c r="B91" s="81" t="s">
        <v>101</v>
      </c>
      <c r="C91" s="84"/>
      <c r="D91" s="84"/>
      <c r="E91" s="85"/>
    </row>
    <row r="92" spans="1:7" ht="50.25" customHeight="1" x14ac:dyDescent="0.25">
      <c r="A92" s="80"/>
      <c r="B92" s="58" t="s">
        <v>102</v>
      </c>
      <c r="C92" s="59"/>
      <c r="D92" s="59"/>
      <c r="E92" s="60"/>
    </row>
    <row r="93" spans="1:7" ht="45.75" customHeight="1" x14ac:dyDescent="0.25">
      <c r="A93" s="80"/>
      <c r="B93" s="81" t="s">
        <v>103</v>
      </c>
      <c r="C93" s="84"/>
      <c r="D93" s="84"/>
      <c r="E93" s="85"/>
    </row>
    <row r="94" spans="1:7" ht="49.5" customHeight="1" x14ac:dyDescent="0.25">
      <c r="A94" s="80"/>
      <c r="B94" s="81" t="s">
        <v>104</v>
      </c>
      <c r="C94" s="84"/>
      <c r="D94" s="84"/>
      <c r="E94" s="85"/>
    </row>
    <row r="95" spans="1:7" ht="60.75" customHeight="1" x14ac:dyDescent="0.25">
      <c r="A95" s="80"/>
      <c r="B95" s="81" t="s">
        <v>105</v>
      </c>
      <c r="C95" s="84"/>
      <c r="D95" s="84"/>
      <c r="E95" s="85"/>
    </row>
    <row r="96" spans="1:7" ht="50.25" customHeight="1" x14ac:dyDescent="0.25">
      <c r="A96" s="80"/>
      <c r="B96" s="86" t="s">
        <v>106</v>
      </c>
      <c r="C96" s="87"/>
      <c r="D96" s="87"/>
      <c r="E96" s="88"/>
    </row>
    <row r="97" spans="1:7" ht="47.25" x14ac:dyDescent="0.25">
      <c r="A97" s="51" t="s">
        <v>182</v>
      </c>
      <c r="B97" s="89" t="s">
        <v>180</v>
      </c>
      <c r="C97" s="90"/>
      <c r="D97" s="90"/>
      <c r="E97" s="91"/>
    </row>
    <row r="98" spans="1:7" ht="15.75" customHeight="1" x14ac:dyDescent="0.25">
      <c r="A98" s="63" t="s">
        <v>29</v>
      </c>
      <c r="B98" s="65" t="s">
        <v>10</v>
      </c>
      <c r="C98" s="43" t="s">
        <v>11</v>
      </c>
      <c r="D98" s="65" t="s">
        <v>14</v>
      </c>
      <c r="E98" s="65"/>
    </row>
    <row r="99" spans="1:7" ht="78.75" x14ac:dyDescent="0.25">
      <c r="A99" s="64"/>
      <c r="B99" s="65"/>
      <c r="C99" s="43" t="s">
        <v>12</v>
      </c>
      <c r="D99" s="43" t="s">
        <v>16</v>
      </c>
      <c r="E99" s="43" t="s">
        <v>17</v>
      </c>
    </row>
    <row r="100" spans="1:7" ht="15.75" x14ac:dyDescent="0.25">
      <c r="A100" s="64"/>
      <c r="B100" s="43">
        <v>2023</v>
      </c>
      <c r="C100" s="7">
        <f>SUM(D100:E100)</f>
        <v>34161.369999999995</v>
      </c>
      <c r="D100" s="7">
        <f>'Оценка расходов 5'!F22</f>
        <v>29111.599999999999</v>
      </c>
      <c r="E100" s="7">
        <f>'Оценка расходов 5'!F23</f>
        <v>5049.7700000000004</v>
      </c>
      <c r="F100" s="6"/>
      <c r="G100" s="6"/>
    </row>
    <row r="101" spans="1:7" ht="15.75" x14ac:dyDescent="0.25">
      <c r="A101" s="64"/>
      <c r="B101" s="43">
        <v>2024</v>
      </c>
      <c r="C101" s="7">
        <f>SUM(D101:E101)</f>
        <v>26033.98</v>
      </c>
      <c r="D101" s="7">
        <f>'Оценка расходов 5'!G22</f>
        <v>21840</v>
      </c>
      <c r="E101" s="7">
        <f>'Оценка расходов 5'!G23</f>
        <v>4193.9799999999996</v>
      </c>
    </row>
    <row r="102" spans="1:7" ht="15.75" x14ac:dyDescent="0.25">
      <c r="A102" s="64"/>
      <c r="B102" s="43">
        <v>2025</v>
      </c>
      <c r="C102" s="7">
        <f>SUM(D102:E102)</f>
        <v>18361</v>
      </c>
      <c r="D102" s="7">
        <f>'Оценка расходов 5'!H22</f>
        <v>15000</v>
      </c>
      <c r="E102" s="7">
        <f>'Оценка расходов 5'!H23</f>
        <v>3361</v>
      </c>
      <c r="F102" s="6"/>
      <c r="G102" s="6"/>
    </row>
    <row r="103" spans="1:7" ht="15.75" x14ac:dyDescent="0.25">
      <c r="A103" s="64"/>
      <c r="B103" s="43">
        <v>2026</v>
      </c>
      <c r="C103" s="7">
        <f t="shared" ref="C103:C107" si="5">SUM(D103:E103)</f>
        <v>18361</v>
      </c>
      <c r="D103" s="7">
        <f>'Оценка расходов 5'!I22</f>
        <v>15000</v>
      </c>
      <c r="E103" s="7">
        <f>'Оценка расходов 5'!I23</f>
        <v>3361</v>
      </c>
    </row>
    <row r="104" spans="1:7" ht="15.75" x14ac:dyDescent="0.25">
      <c r="A104" s="64"/>
      <c r="B104" s="43">
        <v>2027</v>
      </c>
      <c r="C104" s="7">
        <f t="shared" si="5"/>
        <v>0</v>
      </c>
      <c r="D104" s="7">
        <f>'Оценка расходов 5'!J22</f>
        <v>0</v>
      </c>
      <c r="E104" s="7">
        <f>'Оценка расходов 5'!J23</f>
        <v>0</v>
      </c>
    </row>
    <row r="105" spans="1:7" ht="15.75" x14ac:dyDescent="0.25">
      <c r="A105" s="64"/>
      <c r="B105" s="43">
        <v>2028</v>
      </c>
      <c r="C105" s="7">
        <f t="shared" si="5"/>
        <v>0</v>
      </c>
      <c r="D105" s="7">
        <f>'Оценка расходов 5'!K22</f>
        <v>0</v>
      </c>
      <c r="E105" s="7">
        <f>'Оценка расходов 5'!K23</f>
        <v>0</v>
      </c>
    </row>
    <row r="106" spans="1:7" ht="15.75" x14ac:dyDescent="0.25">
      <c r="A106" s="64"/>
      <c r="B106" s="43">
        <v>2029</v>
      </c>
      <c r="C106" s="7">
        <f t="shared" si="5"/>
        <v>0</v>
      </c>
      <c r="D106" s="7">
        <f>'Оценка расходов 5'!L22</f>
        <v>0</v>
      </c>
      <c r="E106" s="7">
        <f>'Оценка расходов 5'!L23</f>
        <v>0</v>
      </c>
    </row>
    <row r="107" spans="1:7" ht="15.75" x14ac:dyDescent="0.25">
      <c r="A107" s="64"/>
      <c r="B107" s="43">
        <v>2030</v>
      </c>
      <c r="C107" s="7">
        <f t="shared" si="5"/>
        <v>0</v>
      </c>
      <c r="D107" s="7">
        <f>'Оценка расходов 5'!M22</f>
        <v>0</v>
      </c>
      <c r="E107" s="7">
        <f>'Оценка расходов 5'!M23</f>
        <v>0</v>
      </c>
    </row>
    <row r="108" spans="1:7" ht="15.75" x14ac:dyDescent="0.25">
      <c r="A108" s="64"/>
      <c r="B108" s="44" t="s">
        <v>13</v>
      </c>
      <c r="C108" s="40">
        <f>SUM(C100:C107)</f>
        <v>96917.349999999991</v>
      </c>
      <c r="D108" s="40">
        <f t="shared" ref="D108:E108" si="6">SUM(D100:D107)</f>
        <v>80951.600000000006</v>
      </c>
      <c r="E108" s="40">
        <f t="shared" si="6"/>
        <v>15965.75</v>
      </c>
    </row>
    <row r="109" spans="1:7" ht="46.5" customHeight="1" x14ac:dyDescent="0.25">
      <c r="A109" s="63" t="s">
        <v>170</v>
      </c>
      <c r="B109" s="128" t="s">
        <v>171</v>
      </c>
      <c r="C109" s="129"/>
      <c r="D109" s="129"/>
      <c r="E109" s="130"/>
    </row>
    <row r="110" spans="1:7" ht="47.25" customHeight="1" x14ac:dyDescent="0.25">
      <c r="A110" s="63"/>
      <c r="B110" s="131" t="s">
        <v>172</v>
      </c>
      <c r="C110" s="132"/>
      <c r="D110" s="132"/>
      <c r="E110" s="133"/>
    </row>
    <row r="111" spans="1:7" ht="48.75" customHeight="1" x14ac:dyDescent="0.25">
      <c r="A111" s="63"/>
      <c r="B111" s="114" t="s">
        <v>163</v>
      </c>
      <c r="C111" s="134"/>
      <c r="D111" s="134"/>
      <c r="E111" s="135"/>
      <c r="F111" s="2"/>
    </row>
    <row r="113" spans="1:7" ht="16.5" x14ac:dyDescent="0.25">
      <c r="A113" s="66" t="s">
        <v>0</v>
      </c>
      <c r="B113" s="67"/>
      <c r="C113" s="67"/>
      <c r="D113" s="67"/>
      <c r="E113" s="67"/>
    </row>
    <row r="114" spans="1:7" ht="33.75" customHeight="1" x14ac:dyDescent="0.25">
      <c r="A114" s="68" t="s">
        <v>107</v>
      </c>
      <c r="B114" s="69"/>
      <c r="C114" s="69"/>
      <c r="D114" s="69"/>
      <c r="E114" s="69"/>
    </row>
    <row r="115" spans="1:7" x14ac:dyDescent="0.25">
      <c r="G115" s="2"/>
    </row>
    <row r="116" spans="1:7" ht="47.25" customHeight="1" x14ac:dyDescent="0.25">
      <c r="A116" s="41" t="s">
        <v>23</v>
      </c>
      <c r="B116" s="70" t="s">
        <v>2</v>
      </c>
      <c r="C116" s="71"/>
      <c r="D116" s="71"/>
      <c r="E116" s="71"/>
    </row>
    <row r="117" spans="1:7" ht="31.5" customHeight="1" x14ac:dyDescent="0.25">
      <c r="A117" s="52" t="s">
        <v>181</v>
      </c>
      <c r="B117" s="72" t="s">
        <v>35</v>
      </c>
      <c r="C117" s="73"/>
      <c r="D117" s="73"/>
      <c r="E117" s="73"/>
    </row>
    <row r="118" spans="1:7" ht="34.5" customHeight="1" x14ac:dyDescent="0.25">
      <c r="A118" s="41" t="s">
        <v>25</v>
      </c>
      <c r="B118" s="74" t="s">
        <v>108</v>
      </c>
      <c r="C118" s="75"/>
      <c r="D118" s="75"/>
      <c r="E118" s="75"/>
    </row>
    <row r="119" spans="1:7" ht="32.25" customHeight="1" x14ac:dyDescent="0.25">
      <c r="A119" s="100" t="s">
        <v>26</v>
      </c>
      <c r="B119" s="76" t="s">
        <v>32</v>
      </c>
      <c r="C119" s="96"/>
      <c r="D119" s="96"/>
      <c r="E119" s="97"/>
    </row>
    <row r="120" spans="1:7" ht="51" customHeight="1" x14ac:dyDescent="0.25">
      <c r="A120" s="100"/>
      <c r="B120" s="81" t="s">
        <v>50</v>
      </c>
      <c r="C120" s="82"/>
      <c r="D120" s="82"/>
      <c r="E120" s="83"/>
    </row>
    <row r="121" spans="1:7" ht="30.75" customHeight="1" x14ac:dyDescent="0.25">
      <c r="A121" s="100"/>
      <c r="B121" s="81" t="s">
        <v>110</v>
      </c>
      <c r="C121" s="82"/>
      <c r="D121" s="82"/>
      <c r="E121" s="83"/>
    </row>
    <row r="122" spans="1:7" ht="37.5" customHeight="1" x14ac:dyDescent="0.25">
      <c r="A122" s="139"/>
      <c r="B122" s="81" t="s">
        <v>109</v>
      </c>
      <c r="C122" s="140"/>
      <c r="D122" s="140"/>
      <c r="E122" s="141"/>
    </row>
    <row r="123" spans="1:7" ht="33.75" customHeight="1" x14ac:dyDescent="0.25">
      <c r="A123" s="92" t="s">
        <v>27</v>
      </c>
      <c r="B123" s="76" t="s">
        <v>157</v>
      </c>
      <c r="C123" s="96"/>
      <c r="D123" s="96"/>
      <c r="E123" s="97"/>
    </row>
    <row r="124" spans="1:7" ht="30.75" customHeight="1" x14ac:dyDescent="0.25">
      <c r="A124" s="92"/>
      <c r="B124" s="58" t="s">
        <v>158</v>
      </c>
      <c r="C124" s="148"/>
      <c r="D124" s="148"/>
      <c r="E124" s="149"/>
    </row>
    <row r="125" spans="1:7" ht="33.75" customHeight="1" x14ac:dyDescent="0.25">
      <c r="A125" s="92"/>
      <c r="B125" s="81" t="s">
        <v>159</v>
      </c>
      <c r="C125" s="82"/>
      <c r="D125" s="82"/>
      <c r="E125" s="83"/>
    </row>
    <row r="126" spans="1:7" ht="48" customHeight="1" x14ac:dyDescent="0.25">
      <c r="A126" s="80"/>
      <c r="B126" s="81" t="s">
        <v>160</v>
      </c>
      <c r="C126" s="84"/>
      <c r="D126" s="84"/>
      <c r="E126" s="85"/>
    </row>
    <row r="127" spans="1:7" ht="30.75" customHeight="1" x14ac:dyDescent="0.25">
      <c r="A127" s="80"/>
      <c r="B127" s="81" t="s">
        <v>161</v>
      </c>
      <c r="C127" s="84"/>
      <c r="D127" s="84"/>
      <c r="E127" s="85"/>
    </row>
    <row r="128" spans="1:7" ht="80.25" customHeight="1" x14ac:dyDescent="0.25">
      <c r="A128" s="80"/>
      <c r="B128" s="86" t="s">
        <v>162</v>
      </c>
      <c r="C128" s="87"/>
      <c r="D128" s="87"/>
      <c r="E128" s="88"/>
    </row>
    <row r="129" spans="1:5" ht="47.25" x14ac:dyDescent="0.25">
      <c r="A129" s="51" t="s">
        <v>182</v>
      </c>
      <c r="B129" s="89" t="s">
        <v>180</v>
      </c>
      <c r="C129" s="90"/>
      <c r="D129" s="90"/>
      <c r="E129" s="91"/>
    </row>
    <row r="130" spans="1:5" ht="15.75" customHeight="1" x14ac:dyDescent="0.25">
      <c r="A130" s="63" t="s">
        <v>29</v>
      </c>
      <c r="B130" s="61" t="s">
        <v>10</v>
      </c>
      <c r="C130" s="42" t="s">
        <v>11</v>
      </c>
      <c r="D130" s="61" t="s">
        <v>14</v>
      </c>
      <c r="E130" s="61"/>
    </row>
    <row r="131" spans="1:5" ht="78.75" x14ac:dyDescent="0.25">
      <c r="A131" s="64"/>
      <c r="B131" s="65"/>
      <c r="C131" s="43" t="s">
        <v>12</v>
      </c>
      <c r="D131" s="43" t="s">
        <v>16</v>
      </c>
      <c r="E131" s="43" t="s">
        <v>17</v>
      </c>
    </row>
    <row r="132" spans="1:5" ht="15.75" x14ac:dyDescent="0.25">
      <c r="A132" s="64"/>
      <c r="B132" s="43">
        <v>2023</v>
      </c>
      <c r="C132" s="4">
        <f>SUM(D132+E132)</f>
        <v>54702.899999999994</v>
      </c>
      <c r="D132" s="4">
        <f>'Оценка расходов 5'!F26</f>
        <v>54261.2</v>
      </c>
      <c r="E132" s="4">
        <f>'Оценка расходов 5'!F27</f>
        <v>441.7</v>
      </c>
    </row>
    <row r="133" spans="1:5" ht="15.75" x14ac:dyDescent="0.25">
      <c r="A133" s="64"/>
      <c r="B133" s="43">
        <v>2024</v>
      </c>
      <c r="C133" s="4">
        <f t="shared" ref="C133:C139" si="7">SUM(D133+E133)</f>
        <v>68957.399999999994</v>
      </c>
      <c r="D133" s="4">
        <f>'Оценка расходов 5'!G26</f>
        <v>68957.399999999994</v>
      </c>
      <c r="E133" s="4">
        <f>'Оценка расходов 5'!H27</f>
        <v>0</v>
      </c>
    </row>
    <row r="134" spans="1:5" ht="15.75" x14ac:dyDescent="0.25">
      <c r="A134" s="64"/>
      <c r="B134" s="43">
        <v>2025</v>
      </c>
      <c r="C134" s="4">
        <f t="shared" si="7"/>
        <v>56208.32</v>
      </c>
      <c r="D134" s="4">
        <f>'Оценка расходов 5'!H26</f>
        <v>56208.32</v>
      </c>
      <c r="E134" s="4">
        <f>'Оценка расходов 5'!I27</f>
        <v>0</v>
      </c>
    </row>
    <row r="135" spans="1:5" ht="15.75" x14ac:dyDescent="0.25">
      <c r="A135" s="64"/>
      <c r="B135" s="43">
        <v>2026</v>
      </c>
      <c r="C135" s="4">
        <f t="shared" si="7"/>
        <v>56304.62</v>
      </c>
      <c r="D135" s="4">
        <f>'Оценка расходов 5'!I26</f>
        <v>56304.62</v>
      </c>
      <c r="E135" s="4">
        <f>'Оценка расходов 5'!J27</f>
        <v>0</v>
      </c>
    </row>
    <row r="136" spans="1:5" ht="15.75" x14ac:dyDescent="0.25">
      <c r="A136" s="64"/>
      <c r="B136" s="43">
        <v>2027</v>
      </c>
      <c r="C136" s="4">
        <f t="shared" si="7"/>
        <v>0</v>
      </c>
      <c r="D136" s="4">
        <f>'Оценка расходов 5'!J26</f>
        <v>0</v>
      </c>
      <c r="E136" s="4">
        <f>'Оценка расходов 5'!K27</f>
        <v>0</v>
      </c>
    </row>
    <row r="137" spans="1:5" ht="15.75" x14ac:dyDescent="0.25">
      <c r="A137" s="64"/>
      <c r="B137" s="43">
        <v>2028</v>
      </c>
      <c r="C137" s="4">
        <f t="shared" si="7"/>
        <v>0</v>
      </c>
      <c r="D137" s="4">
        <f>'Оценка расходов 5'!K26</f>
        <v>0</v>
      </c>
      <c r="E137" s="4">
        <f>'Оценка расходов 5'!L27</f>
        <v>0</v>
      </c>
    </row>
    <row r="138" spans="1:5" ht="15.75" x14ac:dyDescent="0.25">
      <c r="A138" s="64"/>
      <c r="B138" s="43">
        <v>2029</v>
      </c>
      <c r="C138" s="4">
        <f t="shared" si="7"/>
        <v>0</v>
      </c>
      <c r="D138" s="4">
        <f>'Оценка расходов 5'!L26</f>
        <v>0</v>
      </c>
      <c r="E138" s="4">
        <f>'Оценка расходов 5'!M27</f>
        <v>0</v>
      </c>
    </row>
    <row r="139" spans="1:5" ht="15.75" x14ac:dyDescent="0.25">
      <c r="A139" s="64"/>
      <c r="B139" s="43">
        <v>2030</v>
      </c>
      <c r="C139" s="4">
        <f t="shared" si="7"/>
        <v>0</v>
      </c>
      <c r="D139" s="4">
        <f>'Оценка расходов 5'!M26</f>
        <v>0</v>
      </c>
      <c r="E139" s="4">
        <f>'Оценка расходов 5'!N27</f>
        <v>0</v>
      </c>
    </row>
    <row r="140" spans="1:5" ht="15.75" x14ac:dyDescent="0.25">
      <c r="A140" s="64"/>
      <c r="B140" s="44" t="s">
        <v>13</v>
      </c>
      <c r="C140" s="35">
        <f>SUM(C132:C139)</f>
        <v>236173.24</v>
      </c>
      <c r="D140" s="35">
        <f t="shared" ref="D140:E140" si="8">SUM(D132:D139)</f>
        <v>235731.53999999998</v>
      </c>
      <c r="E140" s="35">
        <f t="shared" si="8"/>
        <v>441.7</v>
      </c>
    </row>
    <row r="141" spans="1:5" ht="39" customHeight="1" x14ac:dyDescent="0.25">
      <c r="A141" s="100" t="s">
        <v>170</v>
      </c>
      <c r="B141" s="142" t="s">
        <v>113</v>
      </c>
      <c r="C141" s="143"/>
      <c r="D141" s="143"/>
      <c r="E141" s="144"/>
    </row>
    <row r="142" spans="1:5" ht="39" customHeight="1" x14ac:dyDescent="0.25">
      <c r="A142" s="119"/>
      <c r="B142" s="114" t="s">
        <v>114</v>
      </c>
      <c r="C142" s="115"/>
      <c r="D142" s="115"/>
      <c r="E142" s="116"/>
    </row>
    <row r="143" spans="1:5" ht="15" customHeight="1" x14ac:dyDescent="0.25">
      <c r="A143" s="11"/>
      <c r="B143" s="12"/>
      <c r="C143" s="13"/>
      <c r="D143" s="13"/>
      <c r="E143" s="13"/>
    </row>
    <row r="144" spans="1:5" ht="16.5" x14ac:dyDescent="0.25">
      <c r="A144" s="66" t="s">
        <v>0</v>
      </c>
      <c r="B144" s="67"/>
      <c r="C144" s="67"/>
      <c r="D144" s="67"/>
      <c r="E144" s="67"/>
    </row>
    <row r="145" spans="1:5" ht="15" customHeight="1" x14ac:dyDescent="0.25">
      <c r="A145" s="68" t="s">
        <v>89</v>
      </c>
      <c r="B145" s="69"/>
      <c r="C145" s="69"/>
      <c r="D145" s="69"/>
      <c r="E145" s="69"/>
    </row>
    <row r="147" spans="1:5" ht="47.25" customHeight="1" x14ac:dyDescent="0.25">
      <c r="A147" s="41" t="s">
        <v>23</v>
      </c>
      <c r="B147" s="70" t="s">
        <v>2</v>
      </c>
      <c r="C147" s="71"/>
      <c r="D147" s="71"/>
      <c r="E147" s="71"/>
    </row>
    <row r="148" spans="1:5" ht="49.5" customHeight="1" x14ac:dyDescent="0.25">
      <c r="A148" s="52" t="s">
        <v>181</v>
      </c>
      <c r="B148" s="70" t="s">
        <v>82</v>
      </c>
      <c r="C148" s="71"/>
      <c r="D148" s="71"/>
      <c r="E148" s="71"/>
    </row>
    <row r="149" spans="1:5" ht="31.5" customHeight="1" x14ac:dyDescent="0.25">
      <c r="A149" s="41" t="s">
        <v>25</v>
      </c>
      <c r="B149" s="76" t="s">
        <v>125</v>
      </c>
      <c r="C149" s="77"/>
      <c r="D149" s="77"/>
      <c r="E149" s="78"/>
    </row>
    <row r="150" spans="1:5" ht="31.5" customHeight="1" x14ac:dyDescent="0.25">
      <c r="A150" s="79" t="s">
        <v>26</v>
      </c>
      <c r="B150" s="104" t="s">
        <v>87</v>
      </c>
      <c r="C150" s="105"/>
      <c r="D150" s="105"/>
      <c r="E150" s="106"/>
    </row>
    <row r="151" spans="1:5" ht="30" customHeight="1" x14ac:dyDescent="0.25">
      <c r="A151" s="92"/>
      <c r="B151" s="81" t="s">
        <v>86</v>
      </c>
      <c r="C151" s="82"/>
      <c r="D151" s="82"/>
      <c r="E151" s="83"/>
    </row>
    <row r="152" spans="1:5" ht="32.25" customHeight="1" x14ac:dyDescent="0.25">
      <c r="A152" s="79" t="s">
        <v>27</v>
      </c>
      <c r="B152" s="76" t="s">
        <v>85</v>
      </c>
      <c r="C152" s="77"/>
      <c r="D152" s="77"/>
      <c r="E152" s="78"/>
    </row>
    <row r="153" spans="1:5" ht="35.25" customHeight="1" x14ac:dyDescent="0.25">
      <c r="A153" s="92"/>
      <c r="B153" s="81" t="s">
        <v>40</v>
      </c>
      <c r="C153" s="82"/>
      <c r="D153" s="82"/>
      <c r="E153" s="83"/>
    </row>
    <row r="154" spans="1:5" ht="33" customHeight="1" x14ac:dyDescent="0.25">
      <c r="A154" s="80"/>
      <c r="B154" s="81" t="s">
        <v>88</v>
      </c>
      <c r="C154" s="84"/>
      <c r="D154" s="84"/>
      <c r="E154" s="85"/>
    </row>
    <row r="155" spans="1:5" ht="31.5" customHeight="1" x14ac:dyDescent="0.25">
      <c r="A155" s="80"/>
      <c r="B155" s="81" t="s">
        <v>41</v>
      </c>
      <c r="C155" s="84"/>
      <c r="D155" s="84"/>
      <c r="E155" s="85"/>
    </row>
    <row r="156" spans="1:5" ht="49.5" customHeight="1" x14ac:dyDescent="0.25">
      <c r="A156" s="80"/>
      <c r="B156" s="58" t="s">
        <v>42</v>
      </c>
      <c r="C156" s="59"/>
      <c r="D156" s="59"/>
      <c r="E156" s="60"/>
    </row>
    <row r="157" spans="1:5" ht="46.5" customHeight="1" x14ac:dyDescent="0.25">
      <c r="A157" s="80"/>
      <c r="B157" s="86" t="s">
        <v>90</v>
      </c>
      <c r="C157" s="87"/>
      <c r="D157" s="87"/>
      <c r="E157" s="88"/>
    </row>
    <row r="158" spans="1:5" ht="47.25" x14ac:dyDescent="0.25">
      <c r="A158" s="51" t="s">
        <v>182</v>
      </c>
      <c r="B158" s="89" t="s">
        <v>180</v>
      </c>
      <c r="C158" s="90"/>
      <c r="D158" s="90"/>
      <c r="E158" s="91"/>
    </row>
    <row r="159" spans="1:5" ht="15.75" customHeight="1" x14ac:dyDescent="0.25">
      <c r="A159" s="63" t="s">
        <v>29</v>
      </c>
      <c r="B159" s="61" t="s">
        <v>10</v>
      </c>
      <c r="C159" s="42" t="s">
        <v>11</v>
      </c>
      <c r="D159" s="61" t="s">
        <v>14</v>
      </c>
      <c r="E159" s="61"/>
    </row>
    <row r="160" spans="1:5" ht="78.75" x14ac:dyDescent="0.25">
      <c r="A160" s="64"/>
      <c r="B160" s="65"/>
      <c r="C160" s="43" t="s">
        <v>12</v>
      </c>
      <c r="D160" s="43" t="s">
        <v>16</v>
      </c>
      <c r="E160" s="43" t="s">
        <v>17</v>
      </c>
    </row>
    <row r="161" spans="1:5" ht="15.75" x14ac:dyDescent="0.25">
      <c r="A161" s="64"/>
      <c r="B161" s="43">
        <v>2023</v>
      </c>
      <c r="C161" s="5">
        <f>SUM(D161)</f>
        <v>0</v>
      </c>
      <c r="D161" s="5">
        <v>0</v>
      </c>
      <c r="E161" s="5">
        <v>0</v>
      </c>
    </row>
    <row r="162" spans="1:5" ht="15.75" x14ac:dyDescent="0.25">
      <c r="A162" s="64"/>
      <c r="B162" s="43">
        <v>2024</v>
      </c>
      <c r="C162" s="5">
        <f t="shared" ref="C162:C168" si="9">SUM(D162)</f>
        <v>0</v>
      </c>
      <c r="D162" s="5">
        <v>0</v>
      </c>
      <c r="E162" s="5">
        <v>0</v>
      </c>
    </row>
    <row r="163" spans="1:5" ht="15.75" x14ac:dyDescent="0.25">
      <c r="A163" s="64"/>
      <c r="B163" s="43">
        <v>2025</v>
      </c>
      <c r="C163" s="5">
        <f t="shared" si="9"/>
        <v>0</v>
      </c>
      <c r="D163" s="5">
        <v>0</v>
      </c>
      <c r="E163" s="5">
        <v>0</v>
      </c>
    </row>
    <row r="164" spans="1:5" ht="15.75" x14ac:dyDescent="0.25">
      <c r="A164" s="64"/>
      <c r="B164" s="43">
        <v>2026</v>
      </c>
      <c r="C164" s="5">
        <f t="shared" si="9"/>
        <v>0</v>
      </c>
      <c r="D164" s="5">
        <v>0</v>
      </c>
      <c r="E164" s="5">
        <v>0</v>
      </c>
    </row>
    <row r="165" spans="1:5" ht="15.75" x14ac:dyDescent="0.25">
      <c r="A165" s="64"/>
      <c r="B165" s="43">
        <v>2027</v>
      </c>
      <c r="C165" s="5">
        <f t="shared" si="9"/>
        <v>0</v>
      </c>
      <c r="D165" s="5">
        <v>0</v>
      </c>
      <c r="E165" s="5">
        <v>0</v>
      </c>
    </row>
    <row r="166" spans="1:5" ht="15.75" x14ac:dyDescent="0.25">
      <c r="A166" s="64"/>
      <c r="B166" s="43">
        <v>2028</v>
      </c>
      <c r="C166" s="5">
        <f t="shared" si="9"/>
        <v>0</v>
      </c>
      <c r="D166" s="5">
        <v>0</v>
      </c>
      <c r="E166" s="5">
        <v>0</v>
      </c>
    </row>
    <row r="167" spans="1:5" ht="15.75" x14ac:dyDescent="0.25">
      <c r="A167" s="64"/>
      <c r="B167" s="43">
        <v>2029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64"/>
      <c r="B168" s="43">
        <v>2030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64"/>
      <c r="B169" s="43" t="s">
        <v>13</v>
      </c>
      <c r="C169" s="5">
        <f>SUM(C161:C168)</f>
        <v>0</v>
      </c>
      <c r="D169" s="5">
        <f t="shared" ref="D169:E169" si="10">SUM(D161:D168)</f>
        <v>0</v>
      </c>
      <c r="E169" s="5">
        <f t="shared" si="10"/>
        <v>0</v>
      </c>
    </row>
    <row r="170" spans="1:5" ht="82.5" customHeight="1" x14ac:dyDescent="0.25">
      <c r="A170" s="41" t="s">
        <v>170</v>
      </c>
      <c r="B170" s="136" t="s">
        <v>91</v>
      </c>
      <c r="C170" s="137"/>
      <c r="D170" s="137"/>
      <c r="E170" s="138"/>
    </row>
    <row r="171" spans="1:5" ht="15" customHeight="1" x14ac:dyDescent="0.25">
      <c r="A171" s="11"/>
      <c r="B171" s="12"/>
      <c r="C171" s="13"/>
      <c r="D171" s="13"/>
      <c r="E171" s="13"/>
    </row>
    <row r="172" spans="1:5" ht="16.5" x14ac:dyDescent="0.25">
      <c r="A172" s="66" t="s">
        <v>0</v>
      </c>
      <c r="B172" s="67"/>
      <c r="C172" s="67"/>
      <c r="D172" s="67"/>
      <c r="E172" s="67"/>
    </row>
    <row r="173" spans="1:5" ht="15" customHeight="1" x14ac:dyDescent="0.25">
      <c r="A173" s="68" t="s">
        <v>8</v>
      </c>
      <c r="B173" s="69"/>
      <c r="C173" s="69"/>
      <c r="D173" s="69"/>
      <c r="E173" s="69"/>
    </row>
    <row r="175" spans="1:5" ht="47.25" customHeight="1" x14ac:dyDescent="0.25">
      <c r="A175" s="41" t="s">
        <v>23</v>
      </c>
      <c r="B175" s="70" t="s">
        <v>2</v>
      </c>
      <c r="C175" s="71"/>
      <c r="D175" s="71"/>
      <c r="E175" s="71"/>
    </row>
    <row r="176" spans="1:5" ht="31.5" x14ac:dyDescent="0.25">
      <c r="A176" s="52" t="s">
        <v>181</v>
      </c>
      <c r="B176" s="72" t="s">
        <v>24</v>
      </c>
      <c r="C176" s="73"/>
      <c r="D176" s="73"/>
      <c r="E176" s="73"/>
    </row>
    <row r="177" spans="1:5" ht="49.5" customHeight="1" x14ac:dyDescent="0.25">
      <c r="A177" s="41" t="s">
        <v>25</v>
      </c>
      <c r="B177" s="74" t="s">
        <v>83</v>
      </c>
      <c r="C177" s="75"/>
      <c r="D177" s="75"/>
      <c r="E177" s="75"/>
    </row>
    <row r="178" spans="1:5" ht="47.25" customHeight="1" x14ac:dyDescent="0.25">
      <c r="A178" s="79" t="s">
        <v>26</v>
      </c>
      <c r="B178" s="76" t="s">
        <v>84</v>
      </c>
      <c r="C178" s="96"/>
      <c r="D178" s="96"/>
      <c r="E178" s="97"/>
    </row>
    <row r="179" spans="1:5" ht="126.75" customHeight="1" x14ac:dyDescent="0.25">
      <c r="A179" s="92"/>
      <c r="B179" s="81" t="s">
        <v>166</v>
      </c>
      <c r="C179" s="98"/>
      <c r="D179" s="98"/>
      <c r="E179" s="99"/>
    </row>
    <row r="180" spans="1:5" ht="48" customHeight="1" x14ac:dyDescent="0.25">
      <c r="A180" s="79" t="s">
        <v>27</v>
      </c>
      <c r="B180" s="76" t="s">
        <v>33</v>
      </c>
      <c r="C180" s="77"/>
      <c r="D180" s="77"/>
      <c r="E180" s="78"/>
    </row>
    <row r="181" spans="1:5" ht="64.5" customHeight="1" x14ac:dyDescent="0.25">
      <c r="A181" s="92"/>
      <c r="B181" s="58" t="s">
        <v>34</v>
      </c>
      <c r="C181" s="148"/>
      <c r="D181" s="148"/>
      <c r="E181" s="149"/>
    </row>
    <row r="182" spans="1:5" ht="35.25" customHeight="1" x14ac:dyDescent="0.25">
      <c r="A182" s="92"/>
      <c r="B182" s="81" t="s">
        <v>167</v>
      </c>
      <c r="C182" s="82"/>
      <c r="D182" s="82"/>
      <c r="E182" s="83"/>
    </row>
    <row r="183" spans="1:5" ht="35.25" customHeight="1" x14ac:dyDescent="0.25">
      <c r="A183" s="150"/>
      <c r="B183" s="150" t="s">
        <v>164</v>
      </c>
      <c r="C183" s="151"/>
      <c r="D183" s="151"/>
      <c r="E183" s="152"/>
    </row>
    <row r="184" spans="1:5" ht="47.25" x14ac:dyDescent="0.25">
      <c r="A184" s="51" t="s">
        <v>182</v>
      </c>
      <c r="B184" s="89" t="s">
        <v>180</v>
      </c>
      <c r="C184" s="90"/>
      <c r="D184" s="90"/>
      <c r="E184" s="91"/>
    </row>
    <row r="185" spans="1:5" ht="15.75" customHeight="1" x14ac:dyDescent="0.25">
      <c r="A185" s="63" t="s">
        <v>29</v>
      </c>
      <c r="B185" s="61" t="s">
        <v>10</v>
      </c>
      <c r="C185" s="42" t="s">
        <v>11</v>
      </c>
      <c r="D185" s="61" t="s">
        <v>14</v>
      </c>
      <c r="E185" s="61"/>
    </row>
    <row r="186" spans="1:5" ht="78.75" x14ac:dyDescent="0.25">
      <c r="A186" s="64"/>
      <c r="B186" s="65"/>
      <c r="C186" s="43" t="s">
        <v>12</v>
      </c>
      <c r="D186" s="43" t="s">
        <v>16</v>
      </c>
      <c r="E186" s="43" t="s">
        <v>17</v>
      </c>
    </row>
    <row r="187" spans="1:5" ht="15.75" x14ac:dyDescent="0.25">
      <c r="A187" s="64"/>
      <c r="B187" s="43">
        <v>2023</v>
      </c>
      <c r="C187" s="4">
        <f>SUM(D187:E187)</f>
        <v>0</v>
      </c>
      <c r="D187" s="4">
        <v>0</v>
      </c>
      <c r="E187" s="5">
        <v>0</v>
      </c>
    </row>
    <row r="188" spans="1:5" ht="15.75" x14ac:dyDescent="0.25">
      <c r="A188" s="64"/>
      <c r="B188" s="43">
        <v>2024</v>
      </c>
      <c r="C188" s="4">
        <f t="shared" ref="C188:C194" si="11">SUM(D188:E188)</f>
        <v>0</v>
      </c>
      <c r="D188" s="4">
        <v>0</v>
      </c>
      <c r="E188" s="5">
        <v>0</v>
      </c>
    </row>
    <row r="189" spans="1:5" ht="15.75" x14ac:dyDescent="0.25">
      <c r="A189" s="64"/>
      <c r="B189" s="43">
        <v>2025</v>
      </c>
      <c r="C189" s="4">
        <f t="shared" si="11"/>
        <v>0</v>
      </c>
      <c r="D189" s="4">
        <v>0</v>
      </c>
      <c r="E189" s="5">
        <v>0</v>
      </c>
    </row>
    <row r="190" spans="1:5" ht="15.75" x14ac:dyDescent="0.25">
      <c r="A190" s="64"/>
      <c r="B190" s="43">
        <v>2026</v>
      </c>
      <c r="C190" s="4">
        <f t="shared" si="11"/>
        <v>0</v>
      </c>
      <c r="D190" s="4">
        <v>0</v>
      </c>
      <c r="E190" s="5">
        <v>0</v>
      </c>
    </row>
    <row r="191" spans="1:5" ht="15.75" x14ac:dyDescent="0.25">
      <c r="A191" s="64"/>
      <c r="B191" s="43">
        <v>2027</v>
      </c>
      <c r="C191" s="4">
        <f t="shared" si="11"/>
        <v>0</v>
      </c>
      <c r="D191" s="4">
        <v>0</v>
      </c>
      <c r="E191" s="5">
        <v>0</v>
      </c>
    </row>
    <row r="192" spans="1:5" ht="15.75" x14ac:dyDescent="0.25">
      <c r="A192" s="64"/>
      <c r="B192" s="43">
        <v>2028</v>
      </c>
      <c r="C192" s="4">
        <f t="shared" si="11"/>
        <v>0</v>
      </c>
      <c r="D192" s="4">
        <v>0</v>
      </c>
      <c r="E192" s="5">
        <v>0</v>
      </c>
    </row>
    <row r="193" spans="1:5" ht="15.75" x14ac:dyDescent="0.25">
      <c r="A193" s="64"/>
      <c r="B193" s="43">
        <v>2029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64"/>
      <c r="B194" s="43">
        <v>2030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64"/>
      <c r="B195" s="44" t="s">
        <v>13</v>
      </c>
      <c r="C195" s="35">
        <f>SUM(C187:C194)</f>
        <v>0</v>
      </c>
      <c r="D195" s="35">
        <f t="shared" ref="D195:E195" si="12">SUM(D187:D194)</f>
        <v>0</v>
      </c>
      <c r="E195" s="35">
        <f t="shared" si="12"/>
        <v>0</v>
      </c>
    </row>
    <row r="196" spans="1:5" ht="30.75" customHeight="1" x14ac:dyDescent="0.25">
      <c r="A196" s="100" t="s">
        <v>170</v>
      </c>
      <c r="B196" s="104" t="s">
        <v>168</v>
      </c>
      <c r="C196" s="105"/>
      <c r="D196" s="105"/>
      <c r="E196" s="106"/>
    </row>
    <row r="197" spans="1:5" ht="47.25" customHeight="1" x14ac:dyDescent="0.25">
      <c r="A197" s="119"/>
      <c r="B197" s="114" t="s">
        <v>165</v>
      </c>
      <c r="C197" s="115"/>
      <c r="D197" s="115"/>
      <c r="E197" s="116"/>
    </row>
  </sheetData>
  <mergeCells count="149">
    <mergeCell ref="A196:A197"/>
    <mergeCell ref="B196:E196"/>
    <mergeCell ref="B197:E197"/>
    <mergeCell ref="B180:E180"/>
    <mergeCell ref="B181:E181"/>
    <mergeCell ref="B182:E182"/>
    <mergeCell ref="A180:A183"/>
    <mergeCell ref="B183:E183"/>
    <mergeCell ref="B159:B160"/>
    <mergeCell ref="D159:E159"/>
    <mergeCell ref="A6:E6"/>
    <mergeCell ref="A7:E7"/>
    <mergeCell ref="A8:E8"/>
    <mergeCell ref="B184:E184"/>
    <mergeCell ref="A185:A195"/>
    <mergeCell ref="B185:B186"/>
    <mergeCell ref="D185:E185"/>
    <mergeCell ref="A172:E172"/>
    <mergeCell ref="A173:E173"/>
    <mergeCell ref="B175:E175"/>
    <mergeCell ref="B176:E176"/>
    <mergeCell ref="B177:E177"/>
    <mergeCell ref="A178:A179"/>
    <mergeCell ref="B178:E178"/>
    <mergeCell ref="B179:E179"/>
    <mergeCell ref="B129:E129"/>
    <mergeCell ref="A130:A140"/>
    <mergeCell ref="B130:B131"/>
    <mergeCell ref="D130:E130"/>
    <mergeCell ref="B128:E128"/>
    <mergeCell ref="B124:E124"/>
    <mergeCell ref="A152:A157"/>
    <mergeCell ref="B152:E152"/>
    <mergeCell ref="B153:E153"/>
    <mergeCell ref="B154:E154"/>
    <mergeCell ref="B155:E155"/>
    <mergeCell ref="A141:A142"/>
    <mergeCell ref="B141:E141"/>
    <mergeCell ref="B142:E142"/>
    <mergeCell ref="A150:A151"/>
    <mergeCell ref="B150:E150"/>
    <mergeCell ref="B151:E151"/>
    <mergeCell ref="A144:E144"/>
    <mergeCell ref="A145:E145"/>
    <mergeCell ref="B147:E147"/>
    <mergeCell ref="B148:E148"/>
    <mergeCell ref="B149:E149"/>
    <mergeCell ref="D98:E98"/>
    <mergeCell ref="B109:E109"/>
    <mergeCell ref="B110:E110"/>
    <mergeCell ref="B111:E111"/>
    <mergeCell ref="A109:A111"/>
    <mergeCell ref="A113:E113"/>
    <mergeCell ref="A114:E114"/>
    <mergeCell ref="B116:E116"/>
    <mergeCell ref="B170:E170"/>
    <mergeCell ref="B157:E157"/>
    <mergeCell ref="B158:E158"/>
    <mergeCell ref="A159:A169"/>
    <mergeCell ref="B117:E117"/>
    <mergeCell ref="B118:E118"/>
    <mergeCell ref="A119:A122"/>
    <mergeCell ref="B119:E119"/>
    <mergeCell ref="B120:E120"/>
    <mergeCell ref="B121:E121"/>
    <mergeCell ref="B122:E122"/>
    <mergeCell ref="A123:A128"/>
    <mergeCell ref="B123:E123"/>
    <mergeCell ref="B125:E125"/>
    <mergeCell ref="B126:E126"/>
    <mergeCell ref="B127:E127"/>
    <mergeCell ref="A52:E52"/>
    <mergeCell ref="A53:E53"/>
    <mergeCell ref="B55:E55"/>
    <mergeCell ref="B56:E56"/>
    <mergeCell ref="B50:E50"/>
    <mergeCell ref="B29:E29"/>
    <mergeCell ref="B58:E58"/>
    <mergeCell ref="B57:E57"/>
    <mergeCell ref="A58:A59"/>
    <mergeCell ref="B59:E59"/>
    <mergeCell ref="B48:E48"/>
    <mergeCell ref="B49:E49"/>
    <mergeCell ref="A45:A50"/>
    <mergeCell ref="B32:E32"/>
    <mergeCell ref="B33:E33"/>
    <mergeCell ref="A34:A44"/>
    <mergeCell ref="B45:E45"/>
    <mergeCell ref="B46:E46"/>
    <mergeCell ref="B47:E47"/>
    <mergeCell ref="A10:E10"/>
    <mergeCell ref="A11:E11"/>
    <mergeCell ref="A12:E12"/>
    <mergeCell ref="B19:E19"/>
    <mergeCell ref="B25:E25"/>
    <mergeCell ref="B20:E20"/>
    <mergeCell ref="B21:E21"/>
    <mergeCell ref="B22:E22"/>
    <mergeCell ref="B23:E23"/>
    <mergeCell ref="B24:E24"/>
    <mergeCell ref="B27:E27"/>
    <mergeCell ref="B28:E28"/>
    <mergeCell ref="B31:E31"/>
    <mergeCell ref="B30:E30"/>
    <mergeCell ref="A27:A32"/>
    <mergeCell ref="B34:B35"/>
    <mergeCell ref="D34:E34"/>
    <mergeCell ref="B14:E14"/>
    <mergeCell ref="B15:E15"/>
    <mergeCell ref="B16:E16"/>
    <mergeCell ref="B17:E17"/>
    <mergeCell ref="B18:E18"/>
    <mergeCell ref="A22:A26"/>
    <mergeCell ref="A16:A20"/>
    <mergeCell ref="B26:E26"/>
    <mergeCell ref="B60:E60"/>
    <mergeCell ref="B61:E61"/>
    <mergeCell ref="A60:A67"/>
    <mergeCell ref="B62:E62"/>
    <mergeCell ref="B63:E63"/>
    <mergeCell ref="B64:E64"/>
    <mergeCell ref="B65:E65"/>
    <mergeCell ref="B67:E67"/>
    <mergeCell ref="B68:E68"/>
    <mergeCell ref="B66:E66"/>
    <mergeCell ref="B156:E156"/>
    <mergeCell ref="D69:E69"/>
    <mergeCell ref="B80:E80"/>
    <mergeCell ref="A69:A79"/>
    <mergeCell ref="B69:B70"/>
    <mergeCell ref="A82:E82"/>
    <mergeCell ref="A83:E83"/>
    <mergeCell ref="B85:E85"/>
    <mergeCell ref="B86:E86"/>
    <mergeCell ref="B87:E87"/>
    <mergeCell ref="B88:E88"/>
    <mergeCell ref="A88:A89"/>
    <mergeCell ref="B89:E89"/>
    <mergeCell ref="B93:E93"/>
    <mergeCell ref="A90:A96"/>
    <mergeCell ref="B94:E94"/>
    <mergeCell ref="B95:E95"/>
    <mergeCell ref="B96:E96"/>
    <mergeCell ref="B90:E90"/>
    <mergeCell ref="B91:E91"/>
    <mergeCell ref="B92:E92"/>
    <mergeCell ref="B97:E97"/>
    <mergeCell ref="A98:A108"/>
    <mergeCell ref="B98:B99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186</v>
      </c>
    </row>
    <row r="3" spans="1:16" x14ac:dyDescent="0.25">
      <c r="O3" s="54" t="s">
        <v>196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153" t="s">
        <v>59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26"/>
    </row>
    <row r="10" spans="1:16" ht="24.75" customHeight="1" x14ac:dyDescent="0.25">
      <c r="A10" s="65" t="s">
        <v>60</v>
      </c>
      <c r="B10" s="65" t="s">
        <v>58</v>
      </c>
      <c r="C10" s="65" t="s">
        <v>52</v>
      </c>
      <c r="D10" s="155" t="s">
        <v>153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7"/>
      <c r="P10" s="27"/>
    </row>
    <row r="11" spans="1:16" ht="24.75" customHeight="1" x14ac:dyDescent="0.25">
      <c r="A11" s="154"/>
      <c r="B11" s="154"/>
      <c r="C11" s="154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77</v>
      </c>
      <c r="I11" s="34" t="s">
        <v>78</v>
      </c>
      <c r="J11" s="34" t="s">
        <v>79</v>
      </c>
      <c r="K11" s="34" t="s">
        <v>80</v>
      </c>
      <c r="L11" s="34" t="s">
        <v>81</v>
      </c>
      <c r="M11" s="34" t="s">
        <v>133</v>
      </c>
      <c r="N11" s="34" t="s">
        <v>134</v>
      </c>
      <c r="O11" s="34" t="s">
        <v>135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161" t="s">
        <v>43</v>
      </c>
      <c r="B13" s="161" t="str">
        <f>(Паспорт!A12)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66</v>
      </c>
      <c r="E13" s="25" t="s">
        <v>67</v>
      </c>
      <c r="F13" s="24" t="s">
        <v>65</v>
      </c>
      <c r="G13" s="24" t="s">
        <v>66</v>
      </c>
      <c r="H13" s="23">
        <f t="shared" ref="H13:O13" si="0">SUM(H14)</f>
        <v>88884.25</v>
      </c>
      <c r="I13" s="23">
        <f t="shared" si="0"/>
        <v>95011.37000000001</v>
      </c>
      <c r="J13" s="23">
        <f t="shared" si="0"/>
        <v>74585.41</v>
      </c>
      <c r="K13" s="23">
        <f t="shared" si="0"/>
        <v>74673.819999999992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28"/>
    </row>
    <row r="14" spans="1:16" ht="30.75" customHeight="1" x14ac:dyDescent="0.25">
      <c r="A14" s="162"/>
      <c r="B14" s="162"/>
      <c r="C14" s="46" t="s">
        <v>2</v>
      </c>
      <c r="D14" s="25" t="s">
        <v>74</v>
      </c>
      <c r="E14" s="25" t="s">
        <v>67</v>
      </c>
      <c r="F14" s="24" t="s">
        <v>65</v>
      </c>
      <c r="G14" s="24" t="s">
        <v>66</v>
      </c>
      <c r="H14" s="23">
        <f t="shared" ref="H14:O14" si="1">H31+H19+H15</f>
        <v>88884.25</v>
      </c>
      <c r="I14" s="23">
        <f t="shared" si="1"/>
        <v>95011.37000000001</v>
      </c>
      <c r="J14" s="23">
        <f t="shared" si="1"/>
        <v>74585.41</v>
      </c>
      <c r="K14" s="23">
        <f t="shared" si="1"/>
        <v>74673.819999999992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0</v>
      </c>
      <c r="P14" s="28"/>
    </row>
    <row r="15" spans="1:16" ht="30.75" customHeight="1" x14ac:dyDescent="0.25">
      <c r="A15" s="165" t="s">
        <v>62</v>
      </c>
      <c r="B15" s="165" t="s">
        <v>151</v>
      </c>
      <c r="C15" s="46" t="s">
        <v>61</v>
      </c>
      <c r="D15" s="24" t="s">
        <v>66</v>
      </c>
      <c r="E15" s="25" t="s">
        <v>67</v>
      </c>
      <c r="F15" s="24" t="s">
        <v>65</v>
      </c>
      <c r="G15" s="24" t="s">
        <v>66</v>
      </c>
      <c r="H15" s="23">
        <f>H16</f>
        <v>20</v>
      </c>
      <c r="I15" s="23">
        <f t="shared" ref="I15:O15" si="2">I16</f>
        <v>20</v>
      </c>
      <c r="J15" s="23">
        <f t="shared" si="2"/>
        <v>16.100000000000001</v>
      </c>
      <c r="K15" s="23">
        <f t="shared" si="2"/>
        <v>8.1999999999999993</v>
      </c>
      <c r="L15" s="23">
        <f t="shared" si="2"/>
        <v>0</v>
      </c>
      <c r="M15" s="23">
        <f t="shared" si="2"/>
        <v>0</v>
      </c>
      <c r="N15" s="23">
        <f t="shared" si="2"/>
        <v>0</v>
      </c>
      <c r="O15" s="23">
        <f t="shared" si="2"/>
        <v>0</v>
      </c>
      <c r="P15" s="28"/>
    </row>
    <row r="16" spans="1:16" ht="30.75" customHeight="1" x14ac:dyDescent="0.25">
      <c r="A16" s="166"/>
      <c r="B16" s="166"/>
      <c r="C16" s="46" t="s">
        <v>2</v>
      </c>
      <c r="D16" s="25" t="s">
        <v>74</v>
      </c>
      <c r="E16" s="25" t="s">
        <v>67</v>
      </c>
      <c r="F16" s="24" t="s">
        <v>65</v>
      </c>
      <c r="G16" s="24" t="s">
        <v>66</v>
      </c>
      <c r="H16" s="23">
        <f>SUM(H17:H18)</f>
        <v>20</v>
      </c>
      <c r="I16" s="23">
        <f t="shared" ref="I16:O16" si="3">SUM(I17:I18)</f>
        <v>20</v>
      </c>
      <c r="J16" s="23">
        <f t="shared" si="3"/>
        <v>16.100000000000001</v>
      </c>
      <c r="K16" s="23">
        <f t="shared" si="3"/>
        <v>8.1999999999999993</v>
      </c>
      <c r="L16" s="23">
        <f t="shared" si="3"/>
        <v>0</v>
      </c>
      <c r="M16" s="23">
        <f t="shared" si="3"/>
        <v>0</v>
      </c>
      <c r="N16" s="23">
        <f t="shared" si="3"/>
        <v>0</v>
      </c>
      <c r="O16" s="23">
        <f t="shared" si="3"/>
        <v>0</v>
      </c>
      <c r="P16" s="28"/>
    </row>
    <row r="17" spans="1:16" ht="30.75" customHeight="1" x14ac:dyDescent="0.25">
      <c r="A17" s="166"/>
      <c r="B17" s="166"/>
      <c r="C17" s="163" t="s">
        <v>2</v>
      </c>
      <c r="D17" s="22" t="s">
        <v>74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16.100000000000001</v>
      </c>
      <c r="K17" s="7">
        <v>8.1999999999999993</v>
      </c>
      <c r="L17" s="7">
        <v>0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167"/>
      <c r="B18" s="167"/>
      <c r="C18" s="164"/>
      <c r="D18" s="22" t="s">
        <v>74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165" t="s">
        <v>64</v>
      </c>
      <c r="B19" s="165" t="s">
        <v>152</v>
      </c>
      <c r="C19" s="46" t="s">
        <v>61</v>
      </c>
      <c r="D19" s="24" t="s">
        <v>66</v>
      </c>
      <c r="E19" s="25" t="s">
        <v>67</v>
      </c>
      <c r="F19" s="24" t="s">
        <v>65</v>
      </c>
      <c r="G19" s="24" t="s">
        <v>66</v>
      </c>
      <c r="H19" s="23">
        <f>SUM(H20)</f>
        <v>34161.379999999997</v>
      </c>
      <c r="I19" s="23">
        <f t="shared" ref="I19:O19" si="4">SUM(I20)</f>
        <v>26033.98</v>
      </c>
      <c r="J19" s="23">
        <f t="shared" si="4"/>
        <v>18361</v>
      </c>
      <c r="K19" s="23">
        <f t="shared" si="4"/>
        <v>18361</v>
      </c>
      <c r="L19" s="23">
        <f t="shared" si="4"/>
        <v>0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8"/>
    </row>
    <row r="20" spans="1:16" ht="30.75" customHeight="1" x14ac:dyDescent="0.25">
      <c r="A20" s="166"/>
      <c r="B20" s="166"/>
      <c r="C20" s="46" t="s">
        <v>2</v>
      </c>
      <c r="D20" s="25" t="s">
        <v>74</v>
      </c>
      <c r="E20" s="25" t="s">
        <v>67</v>
      </c>
      <c r="F20" s="24" t="s">
        <v>65</v>
      </c>
      <c r="G20" s="24" t="s">
        <v>66</v>
      </c>
      <c r="H20" s="23">
        <f>SUM(H21:H30)</f>
        <v>34161.379999999997</v>
      </c>
      <c r="I20" s="23">
        <f t="shared" ref="I20:O20" si="5">SUM(I21:I30)</f>
        <v>26033.98</v>
      </c>
      <c r="J20" s="23">
        <f t="shared" si="5"/>
        <v>18361</v>
      </c>
      <c r="K20" s="23">
        <f t="shared" si="5"/>
        <v>18361</v>
      </c>
      <c r="L20" s="23">
        <f t="shared" si="5"/>
        <v>0</v>
      </c>
      <c r="M20" s="23">
        <f t="shared" si="5"/>
        <v>0</v>
      </c>
      <c r="N20" s="23">
        <f t="shared" si="5"/>
        <v>0</v>
      </c>
      <c r="O20" s="23">
        <f t="shared" si="5"/>
        <v>0</v>
      </c>
      <c r="P20" s="28"/>
    </row>
    <row r="21" spans="1:16" ht="30.75" customHeight="1" x14ac:dyDescent="0.25">
      <c r="A21" s="166"/>
      <c r="B21" s="166"/>
      <c r="C21" s="158" t="s">
        <v>2</v>
      </c>
      <c r="D21" s="22" t="s">
        <v>74</v>
      </c>
      <c r="E21" s="22" t="s">
        <v>192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166"/>
      <c r="B22" s="166"/>
      <c r="C22" s="159"/>
      <c r="D22" s="22" t="s">
        <v>74</v>
      </c>
      <c r="E22" s="22" t="s">
        <v>192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166"/>
      <c r="B23" s="166"/>
      <c r="C23" s="159"/>
      <c r="D23" s="22" t="s">
        <v>74</v>
      </c>
      <c r="E23" s="22" t="s">
        <v>193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166"/>
      <c r="B24" s="166"/>
      <c r="C24" s="159"/>
      <c r="D24" s="22" t="s">
        <v>74</v>
      </c>
      <c r="E24" s="22" t="s">
        <v>193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166"/>
      <c r="B25" s="166"/>
      <c r="C25" s="159"/>
      <c r="D25" s="22" t="s">
        <v>74</v>
      </c>
      <c r="E25" s="22" t="s">
        <v>194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166"/>
      <c r="B26" s="166"/>
      <c r="C26" s="159"/>
      <c r="D26" s="22" t="s">
        <v>74</v>
      </c>
      <c r="E26" s="22" t="s">
        <v>194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166"/>
      <c r="B27" s="166"/>
      <c r="C27" s="159"/>
      <c r="D27" s="22" t="s">
        <v>74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3361</v>
      </c>
      <c r="K27" s="33">
        <v>3361</v>
      </c>
      <c r="L27" s="33">
        <v>0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166"/>
      <c r="B28" s="166"/>
      <c r="C28" s="159"/>
      <c r="D28" s="22" t="s">
        <v>74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15000</v>
      </c>
      <c r="K28" s="33">
        <v>15000</v>
      </c>
      <c r="L28" s="33">
        <v>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166"/>
      <c r="B29" s="166"/>
      <c r="C29" s="159"/>
      <c r="D29" s="22" t="s">
        <v>74</v>
      </c>
      <c r="E29" s="22" t="s">
        <v>184</v>
      </c>
      <c r="F29" s="53">
        <v>1120046200</v>
      </c>
      <c r="G29" s="53">
        <v>540</v>
      </c>
      <c r="H29" s="33">
        <v>17354</v>
      </c>
      <c r="I29" s="33">
        <v>6840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167"/>
      <c r="B30" s="167"/>
      <c r="C30" s="160"/>
      <c r="D30" s="22" t="s">
        <v>74</v>
      </c>
      <c r="E30" s="22" t="s">
        <v>184</v>
      </c>
      <c r="F30" s="57">
        <v>1120055490</v>
      </c>
      <c r="G30" s="57">
        <v>540</v>
      </c>
      <c r="H30" s="33">
        <v>932.21</v>
      </c>
      <c r="I30" s="33">
        <v>801.56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165" t="s">
        <v>68</v>
      </c>
      <c r="B31" s="165" t="s">
        <v>150</v>
      </c>
      <c r="C31" s="46" t="s">
        <v>61</v>
      </c>
      <c r="D31" s="24" t="s">
        <v>66</v>
      </c>
      <c r="E31" s="25" t="s">
        <v>67</v>
      </c>
      <c r="F31" s="24" t="s">
        <v>65</v>
      </c>
      <c r="G31" s="24" t="s">
        <v>66</v>
      </c>
      <c r="H31" s="23">
        <f>SUM(H32:H33)</f>
        <v>54702.869999999995</v>
      </c>
      <c r="I31" s="23">
        <f t="shared" ref="I31:O31" si="6">SUM(I32:I33)</f>
        <v>68957.390000000014</v>
      </c>
      <c r="J31" s="23">
        <f t="shared" si="6"/>
        <v>56208.31</v>
      </c>
      <c r="K31" s="23">
        <f t="shared" si="6"/>
        <v>56304.62</v>
      </c>
      <c r="L31" s="23">
        <f t="shared" si="6"/>
        <v>0</v>
      </c>
      <c r="M31" s="23">
        <f t="shared" si="6"/>
        <v>0</v>
      </c>
      <c r="N31" s="23">
        <f t="shared" si="6"/>
        <v>0</v>
      </c>
      <c r="O31" s="23">
        <f t="shared" si="6"/>
        <v>0</v>
      </c>
      <c r="P31" s="28"/>
    </row>
    <row r="32" spans="1:16" ht="30.75" customHeight="1" x14ac:dyDescent="0.25">
      <c r="A32" s="166"/>
      <c r="B32" s="166"/>
      <c r="C32" s="38" t="s">
        <v>2</v>
      </c>
      <c r="D32" s="25" t="s">
        <v>74</v>
      </c>
      <c r="E32" s="25" t="s">
        <v>67</v>
      </c>
      <c r="F32" s="24" t="s">
        <v>65</v>
      </c>
      <c r="G32" s="24" t="s">
        <v>66</v>
      </c>
      <c r="H32" s="23">
        <f>SUM(H34:H44)</f>
        <v>11093.05</v>
      </c>
      <c r="I32" s="23">
        <f t="shared" ref="I32:O32" si="7">SUM(I34:I44)</f>
        <v>16593.760000000002</v>
      </c>
      <c r="J32" s="23">
        <f t="shared" si="7"/>
        <v>9180.869999999999</v>
      </c>
      <c r="K32" s="23">
        <f t="shared" si="7"/>
        <v>9205.07</v>
      </c>
      <c r="L32" s="23">
        <f t="shared" si="7"/>
        <v>0</v>
      </c>
      <c r="M32" s="23">
        <f t="shared" si="7"/>
        <v>0</v>
      </c>
      <c r="N32" s="23">
        <f t="shared" si="7"/>
        <v>0</v>
      </c>
      <c r="O32" s="23">
        <f t="shared" si="7"/>
        <v>0</v>
      </c>
      <c r="P32" s="28"/>
    </row>
    <row r="33" spans="1:16" ht="30.75" customHeight="1" x14ac:dyDescent="0.25">
      <c r="A33" s="166"/>
      <c r="B33" s="166"/>
      <c r="C33" s="38" t="s">
        <v>149</v>
      </c>
      <c r="D33" s="25" t="s">
        <v>74</v>
      </c>
      <c r="E33" s="25" t="s">
        <v>67</v>
      </c>
      <c r="F33" s="24" t="s">
        <v>65</v>
      </c>
      <c r="G33" s="24" t="s">
        <v>66</v>
      </c>
      <c r="H33" s="23">
        <f>SUM(H45:H51)</f>
        <v>43609.82</v>
      </c>
      <c r="I33" s="23">
        <f>SUM(I45:I51)</f>
        <v>52363.630000000005</v>
      </c>
      <c r="J33" s="23">
        <f>SUM(J45:J51)</f>
        <v>47027.44</v>
      </c>
      <c r="K33" s="23">
        <f>SUM(K45:K51)</f>
        <v>47099.55</v>
      </c>
      <c r="L33" s="23">
        <f t="shared" ref="L33:O33" si="8">SUM(L45:L51)</f>
        <v>0</v>
      </c>
      <c r="M33" s="23">
        <f t="shared" si="8"/>
        <v>0</v>
      </c>
      <c r="N33" s="23">
        <f t="shared" si="8"/>
        <v>0</v>
      </c>
      <c r="O33" s="23">
        <f t="shared" si="8"/>
        <v>0</v>
      </c>
      <c r="P33" s="28"/>
    </row>
    <row r="34" spans="1:16" ht="30.75" customHeight="1" x14ac:dyDescent="0.25">
      <c r="A34" s="166"/>
      <c r="B34" s="166"/>
      <c r="C34" s="158" t="s">
        <v>2</v>
      </c>
      <c r="D34" s="22" t="s">
        <v>74</v>
      </c>
      <c r="E34" s="22" t="s">
        <v>37</v>
      </c>
      <c r="F34" s="45" t="s">
        <v>136</v>
      </c>
      <c r="G34" s="45" t="s">
        <v>137</v>
      </c>
      <c r="H34" s="48">
        <v>4526.08</v>
      </c>
      <c r="I34" s="48">
        <v>4606</v>
      </c>
      <c r="J34" s="48">
        <v>4158.58</v>
      </c>
      <c r="K34" s="48">
        <v>4158.58</v>
      </c>
      <c r="L34" s="7">
        <v>0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166"/>
      <c r="B35" s="166"/>
      <c r="C35" s="159"/>
      <c r="D35" s="22" t="s">
        <v>74</v>
      </c>
      <c r="E35" s="22" t="s">
        <v>37</v>
      </c>
      <c r="F35" s="45" t="s">
        <v>136</v>
      </c>
      <c r="G35" s="45" t="s">
        <v>138</v>
      </c>
      <c r="H35" s="48">
        <v>42.04</v>
      </c>
      <c r="I35" s="48">
        <v>111.64</v>
      </c>
      <c r="J35" s="48">
        <v>20</v>
      </c>
      <c r="K35" s="48">
        <v>20</v>
      </c>
      <c r="L35" s="7">
        <v>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166"/>
      <c r="B36" s="166"/>
      <c r="C36" s="159"/>
      <c r="D36" s="22" t="s">
        <v>74</v>
      </c>
      <c r="E36" s="22" t="s">
        <v>37</v>
      </c>
      <c r="F36" s="45" t="s">
        <v>136</v>
      </c>
      <c r="G36" s="45" t="s">
        <v>139</v>
      </c>
      <c r="H36" s="48">
        <v>1361.67</v>
      </c>
      <c r="I36" s="48">
        <v>1380.59</v>
      </c>
      <c r="J36" s="48">
        <v>1245.47</v>
      </c>
      <c r="K36" s="48">
        <v>1245.47</v>
      </c>
      <c r="L36" s="7">
        <v>0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166"/>
      <c r="B37" s="166"/>
      <c r="C37" s="159"/>
      <c r="D37" s="22" t="s">
        <v>74</v>
      </c>
      <c r="E37" s="22" t="s">
        <v>37</v>
      </c>
      <c r="F37" s="45" t="s">
        <v>136</v>
      </c>
      <c r="G37" s="45" t="s">
        <v>140</v>
      </c>
      <c r="H37" s="48">
        <v>655.59</v>
      </c>
      <c r="I37" s="48">
        <v>657.57</v>
      </c>
      <c r="J37" s="48">
        <v>441.28</v>
      </c>
      <c r="K37" s="48">
        <v>465.48</v>
      </c>
      <c r="L37" s="7">
        <v>0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166"/>
      <c r="B38" s="166"/>
      <c r="C38" s="159"/>
      <c r="D38" s="22" t="s">
        <v>74</v>
      </c>
      <c r="E38" s="22" t="s">
        <v>37</v>
      </c>
      <c r="F38" s="45" t="s">
        <v>136</v>
      </c>
      <c r="G38" s="45" t="s">
        <v>195</v>
      </c>
      <c r="H38" s="48">
        <v>0</v>
      </c>
      <c r="I38" s="48">
        <v>5.92</v>
      </c>
      <c r="J38" s="48">
        <v>0</v>
      </c>
      <c r="K38" s="48">
        <v>0</v>
      </c>
      <c r="L38" s="7">
        <v>0</v>
      </c>
      <c r="M38" s="7">
        <v>0</v>
      </c>
      <c r="N38" s="7">
        <v>0</v>
      </c>
      <c r="O38" s="7">
        <v>0</v>
      </c>
      <c r="P38" s="29"/>
    </row>
    <row r="39" spans="1:16" ht="30.75" customHeight="1" x14ac:dyDescent="0.25">
      <c r="A39" s="166"/>
      <c r="B39" s="166"/>
      <c r="C39" s="159"/>
      <c r="D39" s="22" t="s">
        <v>74</v>
      </c>
      <c r="E39" s="22" t="s">
        <v>37</v>
      </c>
      <c r="F39" s="45" t="s">
        <v>136</v>
      </c>
      <c r="G39" s="45" t="s">
        <v>185</v>
      </c>
      <c r="H39" s="48">
        <v>0.1</v>
      </c>
      <c r="I39" s="48">
        <v>1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166"/>
      <c r="B40" s="166"/>
      <c r="C40" s="159"/>
      <c r="D40" s="22" t="s">
        <v>74</v>
      </c>
      <c r="E40" s="22" t="s">
        <v>38</v>
      </c>
      <c r="F40" s="45" t="s">
        <v>141</v>
      </c>
      <c r="G40" s="45" t="s">
        <v>140</v>
      </c>
      <c r="H40" s="48">
        <v>65.540000000000006</v>
      </c>
      <c r="I40" s="48">
        <v>65.540000000000006</v>
      </c>
      <c r="J40" s="48">
        <v>65.540000000000006</v>
      </c>
      <c r="K40" s="48">
        <v>65.540000000000006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166"/>
      <c r="B41" s="166"/>
      <c r="C41" s="159"/>
      <c r="D41" s="22" t="s">
        <v>74</v>
      </c>
      <c r="E41" s="22" t="s">
        <v>38</v>
      </c>
      <c r="F41" s="45" t="s">
        <v>141</v>
      </c>
      <c r="G41" s="45" t="s">
        <v>142</v>
      </c>
      <c r="H41" s="48">
        <v>356.3</v>
      </c>
      <c r="I41" s="48">
        <v>250</v>
      </c>
      <c r="J41" s="48">
        <v>250</v>
      </c>
      <c r="K41" s="7">
        <v>250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166"/>
      <c r="B42" s="166"/>
      <c r="C42" s="159"/>
      <c r="D42" s="22" t="s">
        <v>74</v>
      </c>
      <c r="E42" s="22" t="s">
        <v>38</v>
      </c>
      <c r="F42" s="45" t="s">
        <v>143</v>
      </c>
      <c r="G42" s="45" t="s">
        <v>142</v>
      </c>
      <c r="H42" s="48">
        <v>3644</v>
      </c>
      <c r="I42" s="48">
        <v>9515.5</v>
      </c>
      <c r="J42" s="48">
        <v>3000</v>
      </c>
      <c r="K42" s="7">
        <v>3000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166"/>
      <c r="B43" s="166"/>
      <c r="C43" s="159"/>
      <c r="D43" s="22" t="s">
        <v>74</v>
      </c>
      <c r="E43" s="22" t="s">
        <v>187</v>
      </c>
      <c r="F43" s="45" t="s">
        <v>188</v>
      </c>
      <c r="G43" s="45" t="s">
        <v>189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166"/>
      <c r="B44" s="166"/>
      <c r="C44" s="160"/>
      <c r="D44" s="22" t="s">
        <v>74</v>
      </c>
      <c r="E44" s="22" t="s">
        <v>190</v>
      </c>
      <c r="F44" s="45" t="s">
        <v>188</v>
      </c>
      <c r="G44" s="45" t="s">
        <v>191</v>
      </c>
      <c r="H44" s="48">
        <v>51.49</v>
      </c>
      <c r="I44" s="48">
        <v>0</v>
      </c>
      <c r="J44" s="48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166"/>
      <c r="B45" s="166"/>
      <c r="C45" s="158" t="s">
        <v>149</v>
      </c>
      <c r="D45" s="22" t="s">
        <v>74</v>
      </c>
      <c r="E45" s="22" t="s">
        <v>38</v>
      </c>
      <c r="F45" s="45" t="s">
        <v>144</v>
      </c>
      <c r="G45" s="45" t="s">
        <v>145</v>
      </c>
      <c r="H45" s="48">
        <v>31428.17</v>
      </c>
      <c r="I45" s="48">
        <v>38033.620000000003</v>
      </c>
      <c r="J45" s="48">
        <v>34564.14</v>
      </c>
      <c r="K45" s="48">
        <v>34564.14</v>
      </c>
      <c r="L45" s="7">
        <v>0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166"/>
      <c r="B46" s="166"/>
      <c r="C46" s="159"/>
      <c r="D46" s="22" t="s">
        <v>74</v>
      </c>
      <c r="E46" s="22" t="s">
        <v>38</v>
      </c>
      <c r="F46" s="45" t="s">
        <v>144</v>
      </c>
      <c r="G46" s="45" t="s">
        <v>146</v>
      </c>
      <c r="H46" s="48">
        <v>680.64</v>
      </c>
      <c r="I46" s="48">
        <v>329.48</v>
      </c>
      <c r="J46" s="48">
        <v>100</v>
      </c>
      <c r="K46" s="48">
        <v>100</v>
      </c>
      <c r="L46" s="7">
        <v>0</v>
      </c>
      <c r="M46" s="7">
        <v>0</v>
      </c>
      <c r="N46" s="7">
        <v>0</v>
      </c>
      <c r="O46" s="7">
        <v>0</v>
      </c>
      <c r="P46" s="29"/>
    </row>
    <row r="47" spans="1:16" ht="27" customHeight="1" x14ac:dyDescent="0.25">
      <c r="A47" s="166"/>
      <c r="B47" s="166"/>
      <c r="C47" s="159"/>
      <c r="D47" s="22" t="s">
        <v>74</v>
      </c>
      <c r="E47" s="22" t="s">
        <v>38</v>
      </c>
      <c r="F47" s="45" t="s">
        <v>144</v>
      </c>
      <c r="G47" s="45" t="s">
        <v>147</v>
      </c>
      <c r="H47" s="48">
        <v>9544.27</v>
      </c>
      <c r="I47" s="48">
        <v>11545.78</v>
      </c>
      <c r="J47" s="48">
        <v>10438.370000000001</v>
      </c>
      <c r="K47" s="48">
        <v>10438.370000000001</v>
      </c>
      <c r="L47" s="7">
        <v>0</v>
      </c>
      <c r="M47" s="7">
        <v>0</v>
      </c>
      <c r="N47" s="7">
        <v>0</v>
      </c>
      <c r="O47" s="7">
        <v>0</v>
      </c>
      <c r="P47" s="29"/>
    </row>
    <row r="48" spans="1:16" ht="29.25" customHeight="1" x14ac:dyDescent="0.25">
      <c r="A48" s="166"/>
      <c r="B48" s="166"/>
      <c r="C48" s="159"/>
      <c r="D48" s="22" t="s">
        <v>74</v>
      </c>
      <c r="E48" s="22" t="s">
        <v>38</v>
      </c>
      <c r="F48" s="45" t="s">
        <v>144</v>
      </c>
      <c r="G48" s="45" t="s">
        <v>140</v>
      </c>
      <c r="H48" s="48">
        <v>1946.08</v>
      </c>
      <c r="I48" s="48">
        <v>2423.5700000000002</v>
      </c>
      <c r="J48" s="48">
        <v>1923.77</v>
      </c>
      <c r="K48" s="48">
        <v>1995.92</v>
      </c>
      <c r="L48" s="7">
        <v>0</v>
      </c>
      <c r="M48" s="7">
        <v>0</v>
      </c>
      <c r="N48" s="7">
        <v>0</v>
      </c>
      <c r="O48" s="7">
        <v>0</v>
      </c>
      <c r="P48" s="16"/>
    </row>
    <row r="49" spans="1:16" ht="29.25" customHeight="1" x14ac:dyDescent="0.25">
      <c r="A49" s="166"/>
      <c r="B49" s="166"/>
      <c r="C49" s="159"/>
      <c r="D49" s="22" t="s">
        <v>74</v>
      </c>
      <c r="E49" s="22" t="s">
        <v>38</v>
      </c>
      <c r="F49" s="45" t="s">
        <v>144</v>
      </c>
      <c r="G49" s="45" t="s">
        <v>195</v>
      </c>
      <c r="H49" s="48">
        <v>0</v>
      </c>
      <c r="I49" s="48">
        <v>30</v>
      </c>
      <c r="J49" s="48">
        <v>0</v>
      </c>
      <c r="K49" s="48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166"/>
      <c r="B50" s="166"/>
      <c r="C50" s="159"/>
      <c r="D50" s="22" t="s">
        <v>74</v>
      </c>
      <c r="E50" s="22" t="s">
        <v>38</v>
      </c>
      <c r="F50" s="45" t="s">
        <v>144</v>
      </c>
      <c r="G50" s="45" t="s">
        <v>148</v>
      </c>
      <c r="H50" s="48">
        <v>1.2</v>
      </c>
      <c r="I50" s="48">
        <v>1.18</v>
      </c>
      <c r="J50" s="48">
        <v>1.1599999999999999</v>
      </c>
      <c r="K50" s="48">
        <v>1.1200000000000001</v>
      </c>
      <c r="L50" s="7">
        <v>0</v>
      </c>
      <c r="M50" s="7">
        <v>0</v>
      </c>
      <c r="N50" s="7">
        <v>0</v>
      </c>
      <c r="O50" s="7">
        <v>0</v>
      </c>
      <c r="P50" s="16"/>
    </row>
    <row r="51" spans="1:16" ht="26.25" customHeight="1" x14ac:dyDescent="0.25">
      <c r="A51" s="167"/>
      <c r="B51" s="167"/>
      <c r="C51" s="160"/>
      <c r="D51" s="22" t="s">
        <v>74</v>
      </c>
      <c r="E51" s="22" t="s">
        <v>38</v>
      </c>
      <c r="F51" s="45" t="s">
        <v>144</v>
      </c>
      <c r="G51" s="45" t="s">
        <v>185</v>
      </c>
      <c r="H51" s="48">
        <v>9.4600000000000009</v>
      </c>
      <c r="I51" s="48">
        <v>0</v>
      </c>
      <c r="J51" s="48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C45:C51"/>
    <mergeCell ref="B15:B18"/>
    <mergeCell ref="A15:A18"/>
    <mergeCell ref="B31:B51"/>
    <mergeCell ref="A31:A51"/>
    <mergeCell ref="A19:A30"/>
    <mergeCell ref="B19:B30"/>
    <mergeCell ref="C21:C30"/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C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186</v>
      </c>
    </row>
    <row r="3" spans="2:13" x14ac:dyDescent="0.25">
      <c r="M3" s="54" t="s">
        <v>196</v>
      </c>
    </row>
    <row r="5" spans="2:13" x14ac:dyDescent="0.25">
      <c r="M5" s="49" t="s">
        <v>69</v>
      </c>
    </row>
    <row r="6" spans="2:13" x14ac:dyDescent="0.25">
      <c r="M6" s="49" t="s">
        <v>45</v>
      </c>
    </row>
    <row r="8" spans="2:13" ht="33.75" customHeight="1" x14ac:dyDescent="0.25">
      <c r="C8" s="153" t="s">
        <v>169</v>
      </c>
      <c r="D8" s="153"/>
      <c r="E8" s="153"/>
      <c r="F8" s="153"/>
      <c r="G8" s="153"/>
      <c r="H8" s="153"/>
      <c r="I8" s="153"/>
      <c r="J8" s="153"/>
      <c r="K8" s="153"/>
      <c r="L8" s="47"/>
      <c r="M8" s="47"/>
    </row>
    <row r="10" spans="2:13" ht="24" customHeight="1" x14ac:dyDescent="0.25">
      <c r="B10" s="174" t="s">
        <v>60</v>
      </c>
      <c r="C10" s="174" t="s">
        <v>58</v>
      </c>
      <c r="D10" s="176" t="s">
        <v>70</v>
      </c>
      <c r="E10" s="177"/>
      <c r="F10" s="65" t="s">
        <v>155</v>
      </c>
      <c r="G10" s="65"/>
      <c r="H10" s="65"/>
      <c r="I10" s="65"/>
      <c r="J10" s="65"/>
      <c r="K10" s="65"/>
      <c r="L10" s="65"/>
      <c r="M10" s="65"/>
    </row>
    <row r="11" spans="2:13" ht="24" customHeight="1" x14ac:dyDescent="0.25">
      <c r="B11" s="175"/>
      <c r="C11" s="175"/>
      <c r="D11" s="178"/>
      <c r="E11" s="179"/>
      <c r="F11" s="37" t="s">
        <v>77</v>
      </c>
      <c r="G11" s="37" t="s">
        <v>78</v>
      </c>
      <c r="H11" s="37" t="s">
        <v>79</v>
      </c>
      <c r="I11" s="37" t="s">
        <v>80</v>
      </c>
      <c r="J11" s="37" t="s">
        <v>81</v>
      </c>
      <c r="K11" s="37" t="s">
        <v>133</v>
      </c>
      <c r="L11" s="37" t="s">
        <v>134</v>
      </c>
      <c r="M11" s="37" t="s">
        <v>135</v>
      </c>
    </row>
    <row r="12" spans="2:13" x14ac:dyDescent="0.25">
      <c r="B12" s="20">
        <v>1</v>
      </c>
      <c r="C12" s="20">
        <v>2</v>
      </c>
      <c r="D12" s="155">
        <v>3</v>
      </c>
      <c r="E12" s="180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165" t="s">
        <v>43</v>
      </c>
      <c r="C13" s="165" t="s">
        <v>154</v>
      </c>
      <c r="D13" s="172" t="s">
        <v>73</v>
      </c>
      <c r="E13" s="173"/>
      <c r="F13" s="23">
        <f>SUM(F14:F16)</f>
        <v>88884.26999999999</v>
      </c>
      <c r="G13" s="23">
        <f t="shared" ref="G13:M13" si="0">SUM(G14:G16)</f>
        <v>95011.37999999999</v>
      </c>
      <c r="H13" s="23">
        <f t="shared" si="0"/>
        <v>74585.42</v>
      </c>
      <c r="I13" s="23">
        <f t="shared" si="0"/>
        <v>74673.820000000007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</row>
    <row r="14" spans="2:13" ht="30.75" customHeight="1" x14ac:dyDescent="0.25">
      <c r="B14" s="166"/>
      <c r="C14" s="166"/>
      <c r="D14" s="170" t="s">
        <v>75</v>
      </c>
      <c r="E14" s="19" t="s">
        <v>71</v>
      </c>
      <c r="F14" s="7">
        <f>F18+F22+F26</f>
        <v>83392.799999999988</v>
      </c>
      <c r="G14" s="7">
        <f t="shared" ref="G14:M14" si="1">G18+G22+G26</f>
        <v>90817.4</v>
      </c>
      <c r="H14" s="7">
        <f t="shared" si="1"/>
        <v>71224.42</v>
      </c>
      <c r="I14" s="7">
        <f t="shared" si="1"/>
        <v>71312.820000000007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</row>
    <row r="15" spans="2:13" ht="48" customHeight="1" x14ac:dyDescent="0.25">
      <c r="B15" s="166"/>
      <c r="C15" s="166"/>
      <c r="D15" s="171"/>
      <c r="E15" s="19" t="s">
        <v>72</v>
      </c>
      <c r="F15" s="7">
        <f>SUM(F19+F23+F27)</f>
        <v>5491.47</v>
      </c>
      <c r="G15" s="7">
        <f t="shared" ref="G15:M15" si="2">SUM(G19+G23+G27)</f>
        <v>4193.9799999999996</v>
      </c>
      <c r="H15" s="7">
        <f t="shared" si="2"/>
        <v>3361</v>
      </c>
      <c r="I15" s="7">
        <f t="shared" si="2"/>
        <v>3361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</row>
    <row r="16" spans="2:13" x14ac:dyDescent="0.25">
      <c r="B16" s="167"/>
      <c r="C16" s="167"/>
      <c r="D16" s="168" t="s">
        <v>156</v>
      </c>
      <c r="E16" s="169"/>
      <c r="F16" s="7">
        <f t="shared" ref="F16:M16" si="3">F20+F24+F28</f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  <c r="L16" s="7">
        <f t="shared" si="3"/>
        <v>0</v>
      </c>
      <c r="M16" s="7">
        <f t="shared" si="3"/>
        <v>0</v>
      </c>
    </row>
    <row r="17" spans="2:13" ht="30.75" customHeight="1" x14ac:dyDescent="0.25">
      <c r="B17" s="165" t="s">
        <v>62</v>
      </c>
      <c r="C17" s="165" t="s">
        <v>92</v>
      </c>
      <c r="D17" s="172" t="s">
        <v>73</v>
      </c>
      <c r="E17" s="173"/>
      <c r="F17" s="23">
        <f t="shared" ref="F17:M17" si="4">SUM(F18:F20)</f>
        <v>20</v>
      </c>
      <c r="G17" s="23">
        <f t="shared" si="4"/>
        <v>20</v>
      </c>
      <c r="H17" s="23">
        <f t="shared" si="4"/>
        <v>16.100000000000001</v>
      </c>
      <c r="I17" s="23">
        <f t="shared" si="4"/>
        <v>8.1999999999999993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</row>
    <row r="18" spans="2:13" ht="30.75" customHeight="1" x14ac:dyDescent="0.25">
      <c r="B18" s="166"/>
      <c r="C18" s="166"/>
      <c r="D18" s="170" t="s">
        <v>75</v>
      </c>
      <c r="E18" s="19" t="s">
        <v>71</v>
      </c>
      <c r="F18" s="33">
        <v>20</v>
      </c>
      <c r="G18" s="7">
        <v>20</v>
      </c>
      <c r="H18" s="7">
        <v>16.100000000000001</v>
      </c>
      <c r="I18" s="7">
        <v>8.1999999999999993</v>
      </c>
      <c r="J18" s="33">
        <v>0</v>
      </c>
      <c r="K18" s="33">
        <v>0</v>
      </c>
      <c r="L18" s="33">
        <v>0</v>
      </c>
      <c r="M18" s="33">
        <v>0</v>
      </c>
    </row>
    <row r="19" spans="2:13" ht="47.25" x14ac:dyDescent="0.25">
      <c r="B19" s="166"/>
      <c r="C19" s="166"/>
      <c r="D19" s="171"/>
      <c r="E19" s="19" t="s">
        <v>72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167"/>
      <c r="C20" s="167"/>
      <c r="D20" s="168" t="s">
        <v>156</v>
      </c>
      <c r="E20" s="169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165" t="s">
        <v>64</v>
      </c>
      <c r="C21" s="165" t="s">
        <v>100</v>
      </c>
      <c r="D21" s="172" t="s">
        <v>73</v>
      </c>
      <c r="E21" s="173"/>
      <c r="F21" s="23">
        <f t="shared" ref="F21:M21" si="5">SUM(F22:F24)</f>
        <v>34161.369999999995</v>
      </c>
      <c r="G21" s="23">
        <f t="shared" si="5"/>
        <v>26033.98</v>
      </c>
      <c r="H21" s="23">
        <f t="shared" si="5"/>
        <v>18361</v>
      </c>
      <c r="I21" s="23">
        <f t="shared" si="5"/>
        <v>18361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</row>
    <row r="22" spans="2:13" ht="30.75" customHeight="1" x14ac:dyDescent="0.25">
      <c r="B22" s="166"/>
      <c r="C22" s="166"/>
      <c r="D22" s="170" t="s">
        <v>75</v>
      </c>
      <c r="E22" s="19" t="s">
        <v>71</v>
      </c>
      <c r="F22" s="33">
        <v>29111.599999999999</v>
      </c>
      <c r="G22" s="33">
        <v>21840</v>
      </c>
      <c r="H22" s="33">
        <v>15000</v>
      </c>
      <c r="I22" s="33">
        <v>15000</v>
      </c>
      <c r="J22" s="33">
        <v>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166"/>
      <c r="C23" s="166"/>
      <c r="D23" s="171"/>
      <c r="E23" s="19" t="s">
        <v>72</v>
      </c>
      <c r="F23" s="33">
        <v>5049.7700000000004</v>
      </c>
      <c r="G23" s="33">
        <v>4193.9799999999996</v>
      </c>
      <c r="H23" s="33">
        <v>3361</v>
      </c>
      <c r="I23" s="33">
        <v>3361</v>
      </c>
      <c r="J23" s="33">
        <v>0</v>
      </c>
      <c r="K23" s="33">
        <v>0</v>
      </c>
      <c r="L23" s="33">
        <v>0</v>
      </c>
      <c r="M23" s="33">
        <v>0</v>
      </c>
    </row>
    <row r="24" spans="2:13" x14ac:dyDescent="0.25">
      <c r="B24" s="167"/>
      <c r="C24" s="167"/>
      <c r="D24" s="168" t="s">
        <v>156</v>
      </c>
      <c r="E24" s="169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165" t="s">
        <v>68</v>
      </c>
      <c r="C25" s="165" t="s">
        <v>107</v>
      </c>
      <c r="D25" s="172" t="s">
        <v>73</v>
      </c>
      <c r="E25" s="173"/>
      <c r="F25" s="23">
        <f t="shared" ref="F25:M25" si="6">SUM(F26:F28)</f>
        <v>54702.899999999994</v>
      </c>
      <c r="G25" s="23">
        <f t="shared" si="6"/>
        <v>68957.399999999994</v>
      </c>
      <c r="H25" s="23">
        <f t="shared" si="6"/>
        <v>56208.32</v>
      </c>
      <c r="I25" s="23">
        <f t="shared" si="6"/>
        <v>56304.62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</row>
    <row r="26" spans="2:13" ht="30.75" customHeight="1" x14ac:dyDescent="0.25">
      <c r="B26" s="166"/>
      <c r="C26" s="166"/>
      <c r="D26" s="170" t="s">
        <v>75</v>
      </c>
      <c r="E26" s="19" t="s">
        <v>71</v>
      </c>
      <c r="F26" s="7">
        <v>54261.2</v>
      </c>
      <c r="G26" s="7">
        <v>68957.399999999994</v>
      </c>
      <c r="H26" s="7">
        <v>56208.32</v>
      </c>
      <c r="I26" s="7">
        <v>56304.62</v>
      </c>
      <c r="J26" s="7">
        <v>0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166"/>
      <c r="C27" s="166"/>
      <c r="D27" s="171"/>
      <c r="E27" s="19" t="s">
        <v>72</v>
      </c>
      <c r="F27" s="7">
        <v>441.7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167"/>
      <c r="C28" s="167"/>
      <c r="D28" s="168" t="s">
        <v>156</v>
      </c>
      <c r="E28" s="169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Паспорт</vt:lpstr>
      <vt:lpstr>Финансовое обеспечение 4</vt:lpstr>
      <vt:lpstr>Оценка расходов 5</vt:lpstr>
      <vt:lpstr>'Финансовое обеспечение 4'!Заголовки_для_печати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2024-06-25T08:05:13Z</cp:lastPrinted>
  <dcterms:created xsi:type="dcterms:W3CDTF">2016-09-19T12:25:49Z</dcterms:created>
  <dcterms:modified xsi:type="dcterms:W3CDTF">2024-10-28T11:38:53Z</dcterms:modified>
</cp:coreProperties>
</file>